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76" yWindow="65524" windowWidth="2844" windowHeight="10512" firstSheet="1" activeTab="1"/>
  </bookViews>
  <sheets>
    <sheet name="Munka2" sheetId="1" r:id="rId1"/>
    <sheet name="7 év 2 összes táblázat" sheetId="2" r:id="rId2"/>
  </sheets>
  <definedNames/>
  <calcPr fullCalcOnLoad="1"/>
</workbook>
</file>

<file path=xl/sharedStrings.xml><?xml version="1.0" encoding="utf-8"?>
<sst xmlns="http://schemas.openxmlformats.org/spreadsheetml/2006/main" count="2607" uniqueCount="449">
  <si>
    <t>+1704</t>
  </si>
  <si>
    <t>+565</t>
  </si>
  <si>
    <t>+2 269</t>
  </si>
  <si>
    <t>+468</t>
  </si>
  <si>
    <t>+567</t>
  </si>
  <si>
    <t>Szekszárd</t>
  </si>
  <si>
    <t>*A 2007-es községi könyvtárak és szolgáltatóhelyek közölt számát (1 885) módosítottam az akkori módszertan, amely szerint csak az önálló könyvtárak töltöttek ki adatlapot, az ellátott szolgáltatóhelyek nem, korrigálásával más forrású adatgyűjtemény (korabeli ad hoc miniszteriális fölmérés) alapján. Ebből következően módosult a közölt települési (2 218) és az összes nyilvános könyvtár (2 379) száma is.</t>
  </si>
  <si>
    <t>*A 2007-es községi könyvtárak és szolgáltatóhelyek székhelyének közölt összlélekszámát (2 643 524) módosítottam az akkori módszertan, amely szerint csak az önálló könyvtárak töltöttek ki adatlapot, az ellátott szolgáltatóhelyek nem, korrigálásával más forrású adatgyűjtemény (korabeli ad hoc miniszteriális fölmérés) alapján. Ebből következően módosult a települési és az összes nyilvános könyvtár (9 456 624) székhelyének közölt összlélekszáma is.</t>
  </si>
  <si>
    <t>**A 2007-es községi könyvtárak és szolgáltatóhelyek székhelyének közölt összlélekszámát (2 643 524) módosítottam az akkori módszertan, amely szerint csak az önálló könyvtárak töltöttek ki adatlapot, az ellátott szolgáltatóhelyek nem, korrigálásával más forrású adatgyűjtemény (korabeli ad hoc miniszteriális fölmérés) alapján. Ebből következően módosult a települési és az összes nyilvános könyvtár (9 456 624) székhelyének közölt összlélekszáma is.</t>
  </si>
  <si>
    <t>A 2007-es községi könyvtárak és szolgáltatóhelyek székhelyének közölt összlélekszámát (2 643 524) módosítottam az akkori módszertan, amely szerint csak az önálló könyvtárak töltöttek ki adatlapot, az ellátott szolgáltatóhelyek nem, korrigálásával más forrású adatgyűjtemény (korabeli ad hoc miniszteriális fölmérés) alapján. Ebből következően módosult a települési és az összes nyilvános könyvtár (9 456 624) székhelyének közölt összlélekszáma is.</t>
  </si>
  <si>
    <t>Működő nyilvános könyvtárak</t>
  </si>
  <si>
    <t>Működő nyilvános könyvtárak és szolgáltatóhelyek</t>
  </si>
  <si>
    <t>Működő ellátott szolgáltatóhelyek</t>
  </si>
  <si>
    <t>*A 2007-es ellátott szolgáltatóhelyek közölt számát (741) módosítottam az akkori módszertan, amely szerint csak az önálló könyvtárak töltöttek ki adatlapot, az ellátott szolgáltatóhelyek nem, korrigálásával más forrású adatgyűjtemény (korabeli ad hoc miniszteriális fölmérés) alapján.</t>
  </si>
  <si>
    <t>*Költségvetési törvény: „Megyei könyvtár kistelepülési könyvtári célú kiegészítő támogatása...az 5 000 főnél kisebb lakosságszámú - könyvtári szolgáltató helyet működtető - településsel ... kötött megállapodások alapján...”</t>
  </si>
  <si>
    <t>alatt</t>
  </si>
  <si>
    <t>felett</t>
  </si>
  <si>
    <t>Település 5000 lélek*</t>
  </si>
  <si>
    <t xml:space="preserve">Működő </t>
  </si>
  <si>
    <t>ellátott szolgáltatóhely</t>
  </si>
  <si>
    <t>Heti nyitvatartó óra / könyvtár vagy ellátott szolgáltatóhely</t>
  </si>
  <si>
    <t>Évi nyitvatartó óraszám**</t>
  </si>
  <si>
    <t>**A magyarországi működő nyilvános könyvtárak átlagában 44 nyitvatartó héttel számolva.</t>
  </si>
  <si>
    <r>
      <t>ebből</t>
    </r>
    <r>
      <rPr>
        <b/>
        <sz val="8"/>
        <color indexed="8"/>
        <rFont val="Times New Roman"/>
        <family val="1"/>
      </rPr>
      <t xml:space="preserve"> 5000 fő* alatti településen</t>
    </r>
  </si>
  <si>
    <t>Kaposvár</t>
  </si>
  <si>
    <t>40. sz. táblázat</t>
  </si>
  <si>
    <t xml:space="preserve">Távhasználat </t>
  </si>
  <si>
    <t>Budapesti kerület és könyvtára</t>
  </si>
  <si>
    <t>XI. kerület</t>
  </si>
  <si>
    <t>III. kerület</t>
  </si>
  <si>
    <t>XIV. kerület</t>
  </si>
  <si>
    <t>XIII. kerület</t>
  </si>
  <si>
    <t>XVIII. kerület</t>
  </si>
  <si>
    <t>IV. kerület</t>
  </si>
  <si>
    <t>II. kerület</t>
  </si>
  <si>
    <t>XVII. kerület</t>
  </si>
  <si>
    <t>XV. kerület</t>
  </si>
  <si>
    <t>X. kerület</t>
  </si>
  <si>
    <t>XXI. kerület</t>
  </si>
  <si>
    <t>VIII. kerület</t>
  </si>
  <si>
    <t>XVI. kerület</t>
  </si>
  <si>
    <t>XX. kerület</t>
  </si>
  <si>
    <t>XIX. kerület</t>
  </si>
  <si>
    <t>IX. kerület</t>
  </si>
  <si>
    <t>XII. kerület</t>
  </si>
  <si>
    <t>VII. kerület</t>
  </si>
  <si>
    <t>XXII. kerület</t>
  </si>
  <si>
    <t>VI. kerület</t>
  </si>
  <si>
    <t>V. kerület</t>
  </si>
  <si>
    <t>I. kerület</t>
  </si>
  <si>
    <t>XXIII. kerület</t>
  </si>
  <si>
    <t>Veszprém</t>
  </si>
  <si>
    <t>Átlagár (beszerzés E Ft / db)</t>
  </si>
  <si>
    <t xml:space="preserve">Az inflációs rátával* (fogyasztói dokumentum-árindex-szel) korrigált beszerzési E Ft </t>
  </si>
  <si>
    <t>Az inflációs rátával* (fogyasztói dokumentum-árindex-szel) korrigált beszerzési E Ft / 1 000 lakos</t>
  </si>
  <si>
    <t>Zalaegerszeg</t>
  </si>
  <si>
    <t>15. sz. táblázat</t>
  </si>
  <si>
    <t>13a. sz. táblázat</t>
  </si>
  <si>
    <t>Könyvtáros teljes munkaidőre átszámolva / 2 000 lakos</t>
  </si>
  <si>
    <t>22. sz. táblázat</t>
  </si>
  <si>
    <t>23a. sz. táblázat</t>
  </si>
  <si>
    <t>22a. sz. táblázat</t>
  </si>
  <si>
    <t>26. sz. táblázat</t>
  </si>
  <si>
    <t>25. sz. táblázat</t>
  </si>
  <si>
    <t>A normatívának megfelelő beszerzés, db</t>
  </si>
  <si>
    <t>Állomány-csereidő, év</t>
  </si>
  <si>
    <r>
      <t>IFLA</t>
    </r>
    <r>
      <rPr>
        <b/>
        <sz val="8"/>
        <color indexed="8"/>
        <rFont val="Times New Roman"/>
        <family val="1"/>
      </rPr>
      <t xml:space="preserve"> beszerzési ajánlás, db / 1000 lakos</t>
    </r>
  </si>
  <si>
    <t>27. sz. táblázat</t>
  </si>
  <si>
    <t>27a. sz. táblázat</t>
  </si>
  <si>
    <t>28. sz. táblázat</t>
  </si>
  <si>
    <t>28a. sz. táblázat</t>
  </si>
  <si>
    <t>3a. sz. táblázat</t>
  </si>
  <si>
    <t>28b. sz. táblázat</t>
  </si>
  <si>
    <t>3b. sz. táblázat</t>
  </si>
  <si>
    <t>6a. sz. táblázat</t>
  </si>
  <si>
    <t>10a. sz. táblázat</t>
  </si>
  <si>
    <t>7b. sz. táblázat</t>
  </si>
  <si>
    <t>8b. sz. táblázat</t>
  </si>
  <si>
    <t>9b. sz. táblázat</t>
  </si>
  <si>
    <t>10b. sz. táblázat</t>
  </si>
  <si>
    <t>A FSZEK kerületei és a megyei könyvtárak 2013</t>
  </si>
  <si>
    <t>30. sz. táblázat</t>
  </si>
  <si>
    <t>31. sz. táblázat</t>
  </si>
  <si>
    <t>32. sz. táblázat</t>
  </si>
  <si>
    <t>14 éven aluli népesség</t>
  </si>
  <si>
    <t>14 éven aluliak személyes használata / lakos</t>
  </si>
  <si>
    <t>14 éven aluli regisztrált használó /      lakos %</t>
  </si>
  <si>
    <t>14 éven aluliak személyes használata / 14 éven aluli lakos</t>
  </si>
  <si>
    <t>14 éven aluli regisztrált használó / 14 éven aluli lakos %</t>
  </si>
  <si>
    <t>14 éven aluliak által kölcsönzött dokumentum / lakos</t>
  </si>
  <si>
    <t xml:space="preserve">14 éven aluliak által helyben használt dokumentum / lakos </t>
  </si>
  <si>
    <t>FSZEK kerületi könyvtárak (1 000 lakosra, ha másképp nincs jelölve)</t>
  </si>
  <si>
    <t xml:space="preserve">Szórás </t>
  </si>
  <si>
    <r>
      <t>Alapterület, m</t>
    </r>
    <r>
      <rPr>
        <b/>
        <vertAlign val="superscript"/>
        <sz val="8"/>
        <rFont val="Times New Roman"/>
        <family val="1"/>
      </rPr>
      <t>2</t>
    </r>
  </si>
  <si>
    <t>3,9 - 23</t>
  </si>
  <si>
    <t>Regisztrált használó, lakosszázalék</t>
  </si>
  <si>
    <t>5,4 - 170</t>
  </si>
  <si>
    <t>594 - 1 500</t>
  </si>
  <si>
    <t>163 - 783</t>
  </si>
  <si>
    <t>306 - 2 841</t>
  </si>
  <si>
    <t>231 - 2 623</t>
  </si>
  <si>
    <t>A megyei könyvtárak átlaga</t>
  </si>
  <si>
    <t>Budapest XI. kerület</t>
  </si>
  <si>
    <t>Az átlag %-ában</t>
  </si>
  <si>
    <t>2007*</t>
  </si>
  <si>
    <t>2007**</t>
  </si>
  <si>
    <t>1. sz. táblázat</t>
  </si>
  <si>
    <t>-</t>
  </si>
  <si>
    <t>Változás 2001-2007</t>
  </si>
  <si>
    <t>Változás 2001-2013</t>
  </si>
  <si>
    <t>Változás 2007-2013</t>
  </si>
  <si>
    <t>3. sz. táblázat</t>
  </si>
  <si>
    <t>Alapterület</t>
  </si>
  <si>
    <t>Alapterület / könyvtár</t>
  </si>
  <si>
    <t>%</t>
  </si>
  <si>
    <t>Megyei és városi könyvtárak</t>
  </si>
  <si>
    <t>könyvtár</t>
  </si>
  <si>
    <t>…</t>
  </si>
  <si>
    <t>Települési könyvtárak összesen</t>
  </si>
  <si>
    <t>Egyéb nyilvános könyvtárak</t>
  </si>
  <si>
    <t>Nyilvános könyvtárak összesen</t>
  </si>
  <si>
    <t>2007 - 2013</t>
  </si>
  <si>
    <t>Községi könyvtárak és szolgáltatóhelyek</t>
  </si>
  <si>
    <t>2001 - 2013</t>
  </si>
  <si>
    <t>4. sz. táblázat</t>
  </si>
  <si>
    <t>népesség</t>
  </si>
  <si>
    <t>5. sz. táblázat</t>
  </si>
  <si>
    <t>Heti nyitvatartó óraszám</t>
  </si>
  <si>
    <t>Heti nyitvatartó óraszám / könyvtár</t>
  </si>
  <si>
    <t>6. sz. táblázat</t>
  </si>
  <si>
    <t>7. sz. táblázat</t>
  </si>
  <si>
    <t>8. sz. táblázat</t>
  </si>
  <si>
    <t>Könyvtáros, teljes munkaidőre átszámolva</t>
  </si>
  <si>
    <t>9. sz. táblázat</t>
  </si>
  <si>
    <t>Személyes használat / könyvtáros teljes munkaidőre átszámolva</t>
  </si>
  <si>
    <t>személyes használat</t>
  </si>
  <si>
    <t>11. sz. táblázat</t>
  </si>
  <si>
    <t>Összes állomány</t>
  </si>
  <si>
    <t>Összes állomány / 1 000 lakos</t>
  </si>
  <si>
    <t>Könyvtáros teljes munkaidőre átszámolva / 1 000 lakos</t>
  </si>
  <si>
    <t>Alapterület / 1 000 lakos</t>
  </si>
  <si>
    <t>12. sz. táblázat</t>
  </si>
  <si>
    <t>Összes állomány / könyvtár</t>
  </si>
  <si>
    <t>13. sz. táblázat</t>
  </si>
  <si>
    <r>
      <t>Zsúfoltság (összes állomány / m</t>
    </r>
    <r>
      <rPr>
        <b/>
        <vertAlign val="superscript"/>
        <sz val="8"/>
        <color indexed="8"/>
        <rFont val="Times New Roman"/>
        <family val="1"/>
      </rPr>
      <t>2</t>
    </r>
    <r>
      <rPr>
        <b/>
        <sz val="8"/>
        <color indexed="8"/>
        <rFont val="Times New Roman"/>
        <family val="1"/>
      </rPr>
      <t>)</t>
    </r>
  </si>
  <si>
    <r>
      <t>alapterület, m</t>
    </r>
    <r>
      <rPr>
        <b/>
        <vertAlign val="superscript"/>
        <sz val="8"/>
        <color indexed="8"/>
        <rFont val="Times New Roman"/>
        <family val="1"/>
      </rPr>
      <t>2</t>
    </r>
  </si>
  <si>
    <t>14. sz. táblázat</t>
  </si>
  <si>
    <t>Állománycserélődés (összes állomány / beszerzett db)</t>
  </si>
  <si>
    <t>beszerzett db</t>
  </si>
  <si>
    <t>16. sz. táblázat</t>
  </si>
  <si>
    <t>Beszerzés</t>
  </si>
  <si>
    <t>db</t>
  </si>
  <si>
    <t>E Ft</t>
  </si>
  <si>
    <t>17. sz. táblázat</t>
  </si>
  <si>
    <t>Beszerzés, db</t>
  </si>
  <si>
    <t>Beszerzés, db / 1 000 lakos</t>
  </si>
  <si>
    <t>18. sz. táblázat</t>
  </si>
  <si>
    <t>közölt adat, E Ft</t>
  </si>
  <si>
    <t>imdexált adat, E Ft</t>
  </si>
  <si>
    <t>index</t>
  </si>
  <si>
    <t>*Forrás: KSH; a könyv- és elektronikus dokumentumok súlyozott komplex indexével módosítva.</t>
  </si>
  <si>
    <t>19. sz. táblázat</t>
  </si>
  <si>
    <t>Elektronikus állomány, db</t>
  </si>
  <si>
    <t>Elektronikus állomány, db / összes állomány %</t>
  </si>
  <si>
    <t>összes állomány</t>
  </si>
  <si>
    <t>20. sz. táblázat</t>
  </si>
  <si>
    <t>Nyilvános internet</t>
  </si>
  <si>
    <t>Nyilvános internet / 10 000 lakos</t>
  </si>
  <si>
    <t>2003 - 2013</t>
  </si>
  <si>
    <t>21. sz. táblázat</t>
  </si>
  <si>
    <t>Segédtábla</t>
  </si>
  <si>
    <r>
      <t xml:space="preserve">Regisztrált használó </t>
    </r>
    <r>
      <rPr>
        <b/>
        <i/>
        <sz val="8"/>
        <rFont val="Times New Roman"/>
        <family val="1"/>
      </rPr>
      <t>összesen</t>
    </r>
  </si>
  <si>
    <t>Összes regisztrált használó / lakos %</t>
  </si>
  <si>
    <t>23. sz. táblázat</t>
  </si>
  <si>
    <r>
      <t xml:space="preserve">Személyes használat </t>
    </r>
    <r>
      <rPr>
        <b/>
        <i/>
        <sz val="8"/>
        <rFont val="Times New Roman"/>
        <family val="1"/>
      </rPr>
      <t>összesen</t>
    </r>
  </si>
  <si>
    <t>Összes személyes használat / összes regisztrált használó</t>
  </si>
  <si>
    <t>regisztrált használó</t>
  </si>
  <si>
    <t>24. sz. táblázat</t>
  </si>
  <si>
    <t>Összes személyes használat / 1 000 lakos</t>
  </si>
  <si>
    <r>
      <t xml:space="preserve">Kölcsönzött dokumentum </t>
    </r>
    <r>
      <rPr>
        <b/>
        <i/>
        <sz val="8"/>
        <rFont val="Times New Roman"/>
        <family val="1"/>
      </rPr>
      <t>összesen</t>
    </r>
  </si>
  <si>
    <t>Összes kölcsönzött dokumentum / lakos</t>
  </si>
  <si>
    <r>
      <t xml:space="preserve">Helyben használt dokumentum </t>
    </r>
    <r>
      <rPr>
        <b/>
        <i/>
        <sz val="8"/>
        <rFont val="Times New Roman"/>
        <family val="1"/>
      </rPr>
      <t>összesen</t>
    </r>
  </si>
  <si>
    <t>Összes helyben használt dokumentum / lakos</t>
  </si>
  <si>
    <t>Távhasználat / 1 000 lakos</t>
  </si>
  <si>
    <t>Távhasználat</t>
  </si>
  <si>
    <t>29. sz. táblázat</t>
  </si>
  <si>
    <t xml:space="preserve"> %</t>
  </si>
  <si>
    <t>14 éven aluli regisztrált használó</t>
  </si>
  <si>
    <t>Összes személyes használat / lakos</t>
  </si>
  <si>
    <t>Távhasználat / lakos</t>
  </si>
  <si>
    <t xml:space="preserve">14 éven aluliak személyes használata </t>
  </si>
  <si>
    <t>14 éven aluliak által kölcsönzött dokumentum</t>
  </si>
  <si>
    <t>33. sz. táblázat</t>
  </si>
  <si>
    <t>14 éven aluliak által helyben használt dokumentum</t>
  </si>
  <si>
    <t>Települési könyvtárak</t>
  </si>
  <si>
    <t>34. sz. táblázat</t>
  </si>
  <si>
    <t>összes regisztrált használó</t>
  </si>
  <si>
    <t>összes személyes használat</t>
  </si>
  <si>
    <t>14 éven aluliak által kölcsönzött dokumentum / összes kölcsönzött dokumentum %</t>
  </si>
  <si>
    <t>14 éven aluliak személyes használata / összes személyes használat %</t>
  </si>
  <si>
    <t>14 éven aluli regisztrált használó / összes regisztrált használó %</t>
  </si>
  <si>
    <t>összes kölcsönzött dokumentum</t>
  </si>
  <si>
    <t>14 éven aluliak által helyben használt dokumentum / összes helyben használt dokumentum %</t>
  </si>
  <si>
    <t>összes helyben használt dokumentum</t>
  </si>
  <si>
    <r>
      <t xml:space="preserve">Személyes használat </t>
    </r>
    <r>
      <rPr>
        <b/>
        <i/>
        <sz val="8"/>
        <color indexed="8"/>
        <rFont val="Times New Roman"/>
        <family val="1"/>
      </rPr>
      <t>összesen</t>
    </r>
  </si>
  <si>
    <t>nyilvános internet</t>
  </si>
  <si>
    <t>Népesség</t>
  </si>
  <si>
    <t>Internethasználat</t>
  </si>
  <si>
    <t>Internethasználat / személyes használat %</t>
  </si>
  <si>
    <t>évi nyitvatartási óra</t>
  </si>
  <si>
    <t>I.</t>
  </si>
  <si>
    <t>II.</t>
  </si>
  <si>
    <t>III.</t>
  </si>
  <si>
    <t>IV.</t>
  </si>
  <si>
    <t>Megyeszékhely, fővárosi kerület és könyvtára</t>
  </si>
  <si>
    <t xml:space="preserve">Regisztrált használó  </t>
  </si>
  <si>
    <t xml:space="preserve">Személyes használat </t>
  </si>
  <si>
    <t>Használt (kölcsönzött + közvetlenül használt) dokumentum</t>
  </si>
  <si>
    <t>Budapest XI. ker.</t>
  </si>
  <si>
    <t>Budapest XIII. ker.</t>
  </si>
  <si>
    <t>Budapest III. ker.</t>
  </si>
  <si>
    <t>Budapest X. ker.</t>
  </si>
  <si>
    <t>Budapest XIV. ker.</t>
  </si>
  <si>
    <t>Budapest IV. ker.</t>
  </si>
  <si>
    <t>Budapest XVIII. ker.</t>
  </si>
  <si>
    <t>Budapest XV. ker.</t>
  </si>
  <si>
    <t>Budapest II. ker.</t>
  </si>
  <si>
    <t>Budapest XII. ker.</t>
  </si>
  <si>
    <t>Budapest XVII. ker.</t>
  </si>
  <si>
    <t>Budapest XXI. ker.</t>
  </si>
  <si>
    <t>Budapest XXII. ker.</t>
  </si>
  <si>
    <t>Budapest XX. ker.</t>
  </si>
  <si>
    <t>Budapest IX. ker.</t>
  </si>
  <si>
    <t>Budapest XIX. ker.</t>
  </si>
  <si>
    <t>2007-2013 %</t>
  </si>
  <si>
    <t>Nyilvános könyvtár össz.</t>
  </si>
  <si>
    <t>Települési könyvtár össz.</t>
  </si>
  <si>
    <t>Települési könyvtár a összes nyilvános %-ában</t>
  </si>
  <si>
    <t>Egyéb nyilvános könyvtár össz.</t>
  </si>
  <si>
    <t>Egyéb nyilvános könyvtár a összes nyilvános %-ában</t>
  </si>
  <si>
    <t>Internet</t>
  </si>
  <si>
    <t>Leltárba vett állomány</t>
  </si>
  <si>
    <t>Állomány</t>
  </si>
  <si>
    <t>Állomány-gyarapító összeg E Ft</t>
  </si>
  <si>
    <t>Regisztrált használó</t>
  </si>
  <si>
    <t>Személyes használat</t>
  </si>
  <si>
    <t>Kölcsönzött dokumentum</t>
  </si>
  <si>
    <t>Közvetlenül használt dokumentum</t>
  </si>
  <si>
    <t>Könyvtáros TMI</t>
  </si>
  <si>
    <t>Internethasználat / nyilvános internet</t>
  </si>
  <si>
    <t>Internethasználat / nyilvános internet / évi nyitvatartó óraszám</t>
  </si>
  <si>
    <t>Budapest</t>
  </si>
  <si>
    <t>Tatabánya</t>
  </si>
  <si>
    <t>Nyilvános internet / 3 000 lakos</t>
  </si>
  <si>
    <t>2009 - 2013</t>
  </si>
  <si>
    <t>201 - 2013</t>
  </si>
  <si>
    <t>2. sz. táblázat</t>
  </si>
  <si>
    <t>7a. sz. táblázat - Segédtábla      Települési könyvtárak</t>
  </si>
  <si>
    <t>8a. sz. táblázat - Segédtábla       Települési könyvtárak</t>
  </si>
  <si>
    <t>14 éven aluliak által kölcsönzött dokumentum / 14 éven aluli lakos</t>
  </si>
  <si>
    <t>9a. sz. táblázat - Segédtábla   Települési könyvtárak</t>
  </si>
  <si>
    <t>14 éven aluliak által helyben használt dokumentum / 14 éven aluli lakos</t>
  </si>
  <si>
    <t>10. sz. táblázat</t>
  </si>
  <si>
    <t>10a. sz. táblázat - Segédtábla    Települési könyvtárak</t>
  </si>
  <si>
    <t>11a. sz. táblázat</t>
  </si>
  <si>
    <t>12a. sz. táblázat</t>
  </si>
  <si>
    <t>Eger</t>
  </si>
  <si>
    <t>Nyíregyháza</t>
  </si>
  <si>
    <t>Lakos / évi nyitvatartó óraszám***</t>
  </si>
  <si>
    <t>***Megjegyzés: a fiókok nyitvatartása nincs az összesben, ezért az arányszámok csak mutatnak, valós tartalmuk becslés jellegű.</t>
  </si>
  <si>
    <t>Összes személyes használat / évi nyitvatartó óraszám***</t>
  </si>
  <si>
    <t>*A 2007-es települési könyvtárak és szolgáltatóhelyek székhelyének közölt összlélekszámát (9 456 624) módosítottam az akkori módszertan, amely szerint csak az önálló könyvtárak töltöttek ki adatlapot, az ellátott szolgáltatóhelyek nem, korrigálásával más forrású adatgyűjtemény (korabeli ad hoc miniszteriális fölmérés) alapján.</t>
  </si>
  <si>
    <t>2011*</t>
  </si>
  <si>
    <t>2013*</t>
  </si>
  <si>
    <t>*Az elektronikus állomány 2011-es, majd 2013-as nagymértékű csökkenése a Neumann János Digitális Könyvtár és Multimédia Központ Kht. adatszolgáltatásának elmulasztása, később megszűnése miatt következett be.</t>
  </si>
  <si>
    <t>Alapterület / 1000 lakos</t>
  </si>
  <si>
    <t>Személyes használat / 1000  lakos</t>
  </si>
  <si>
    <t>Távhasználat / 1000 lakos</t>
  </si>
  <si>
    <t>Kölcsönzött dokumentum / 1000 lakos</t>
  </si>
  <si>
    <t>Közvetlenül használt dokumentum / 1000 lakos</t>
  </si>
  <si>
    <t xml:space="preserve">Regisztrált használó %  </t>
  </si>
  <si>
    <t>Adatok</t>
  </si>
  <si>
    <t>Mutatók</t>
  </si>
  <si>
    <t>átlag</t>
  </si>
  <si>
    <t>Szolnok</t>
  </si>
  <si>
    <t>Békéscsaba</t>
  </si>
  <si>
    <t>Összes helyben használt dokumentum</t>
  </si>
  <si>
    <t xml:space="preserve">14 éven aluliak által helyben használt dokumentum </t>
  </si>
  <si>
    <t>14 éven felüliek által helyben használt dokumentum</t>
  </si>
  <si>
    <t>34a. sz. táblázat</t>
  </si>
  <si>
    <t>Budapesti kerület és könyvtárai 2013</t>
  </si>
  <si>
    <t>FSZEK kerületi könyvtár</t>
  </si>
  <si>
    <t>Egyéb települési és egyéb nyilvános könyvtár</t>
  </si>
  <si>
    <t>Állománygyarapító összeg</t>
  </si>
  <si>
    <t>Heti nyitvatartási nap</t>
  </si>
  <si>
    <t>Heti nyitvatartási óra</t>
  </si>
  <si>
    <t>Évi nyitvatartási nap</t>
  </si>
  <si>
    <t>V.</t>
  </si>
  <si>
    <t>VI.</t>
  </si>
  <si>
    <t>VII.</t>
  </si>
  <si>
    <t>VIII.</t>
  </si>
  <si>
    <t>IX.</t>
  </si>
  <si>
    <t>X.</t>
  </si>
  <si>
    <t>XI.</t>
  </si>
  <si>
    <t>XII.</t>
  </si>
  <si>
    <t>XIII.</t>
  </si>
  <si>
    <t>XIV.</t>
  </si>
  <si>
    <t>XV.</t>
  </si>
  <si>
    <t>XVI.</t>
  </si>
  <si>
    <t>XIX.</t>
  </si>
  <si>
    <t>XX.</t>
  </si>
  <si>
    <t>XXI.</t>
  </si>
  <si>
    <t>Budapest, egyéb települési és egyéb nyilvános könyvtár 2013</t>
  </si>
  <si>
    <t>34b. sz. táblázat</t>
  </si>
  <si>
    <t>Nyilvános könyvtár összesen</t>
  </si>
  <si>
    <t>35. sz. táblázat</t>
  </si>
  <si>
    <t>Regisztrált használók száma</t>
  </si>
  <si>
    <t xml:space="preserve">Személyes használatok </t>
  </si>
  <si>
    <t>Kölcsönzött dokumentumok száma</t>
  </si>
  <si>
    <t>Folyóirat-féleség</t>
  </si>
  <si>
    <t>14  év alatti</t>
  </si>
  <si>
    <t>14 év felett</t>
  </si>
  <si>
    <t>összesen</t>
  </si>
  <si>
    <t xml:space="preserve"> 14 év alatt</t>
  </si>
  <si>
    <t>ebből a kölcsönzések száma</t>
  </si>
  <si>
    <t xml:space="preserve"> 14 év alattiak által</t>
  </si>
  <si>
    <t>14 év felettiek által</t>
  </si>
  <si>
    <t>I/l.</t>
  </si>
  <si>
    <t>I/2.</t>
  </si>
  <si>
    <t>I. össz.</t>
  </si>
  <si>
    <t>II/1.</t>
  </si>
  <si>
    <t>II/2.</t>
  </si>
  <si>
    <t>II/3.</t>
  </si>
  <si>
    <t>II/4.</t>
  </si>
  <si>
    <t>II. össz.</t>
  </si>
  <si>
    <t>III/1.</t>
  </si>
  <si>
    <t>III/2.</t>
  </si>
  <si>
    <t>III/5.</t>
  </si>
  <si>
    <t>III/7</t>
  </si>
  <si>
    <t>III. össz.</t>
  </si>
  <si>
    <t>IV/1.</t>
  </si>
  <si>
    <t>IV/3.</t>
  </si>
  <si>
    <t>IV/4.</t>
  </si>
  <si>
    <t>IV. össz.</t>
  </si>
  <si>
    <t>VI/1.</t>
  </si>
  <si>
    <t>VI/2.</t>
  </si>
  <si>
    <t>VI. össz.</t>
  </si>
  <si>
    <t>VII/2.</t>
  </si>
  <si>
    <t>VII/3.</t>
  </si>
  <si>
    <t>VII. össz.</t>
  </si>
  <si>
    <t>IX/1.</t>
  </si>
  <si>
    <t>IX/2.</t>
  </si>
  <si>
    <t>IX/3.</t>
  </si>
  <si>
    <t>IX. össz.</t>
  </si>
  <si>
    <t>X/3.</t>
  </si>
  <si>
    <t>X/4.</t>
  </si>
  <si>
    <t>X. össz.</t>
  </si>
  <si>
    <t>XI/3.</t>
  </si>
  <si>
    <t>XI/4.</t>
  </si>
  <si>
    <t>XI/5.</t>
  </si>
  <si>
    <t>XI/6.</t>
  </si>
  <si>
    <t>XI. össz.</t>
  </si>
  <si>
    <t>XIII/2.</t>
  </si>
  <si>
    <t>XIII/4.</t>
  </si>
  <si>
    <t>XIII/5.</t>
  </si>
  <si>
    <t>XIII/6.</t>
  </si>
  <si>
    <t>XIII/7.</t>
  </si>
  <si>
    <t>XIII/8.</t>
  </si>
  <si>
    <t>XIII. össz.</t>
  </si>
  <si>
    <t>XIV/1.</t>
  </si>
  <si>
    <t>XIV/2.</t>
  </si>
  <si>
    <t>XIV/4.</t>
  </si>
  <si>
    <t>XIV. össz.</t>
  </si>
  <si>
    <t>XV/1.</t>
  </si>
  <si>
    <t>XV/3.</t>
  </si>
  <si>
    <t>XV/4.</t>
  </si>
  <si>
    <t>XV. össz.</t>
  </si>
  <si>
    <t>XVI/1.</t>
  </si>
  <si>
    <t>XVI/2.</t>
  </si>
  <si>
    <t>XVI. össz.</t>
  </si>
  <si>
    <t>XVII/2.</t>
  </si>
  <si>
    <t>XVII/4.</t>
  </si>
  <si>
    <t>XVII. össz.</t>
  </si>
  <si>
    <t>XVIII/1.</t>
  </si>
  <si>
    <t>XVIII/2.</t>
  </si>
  <si>
    <t>XVIII/3.</t>
  </si>
  <si>
    <t>XVIII. össz.</t>
  </si>
  <si>
    <t>XIX/1.</t>
  </si>
  <si>
    <t>XIX/3.</t>
  </si>
  <si>
    <t>XIX. össz.</t>
  </si>
  <si>
    <t>XX/2.</t>
  </si>
  <si>
    <t>XX/4.</t>
  </si>
  <si>
    <t>XX. össz.</t>
  </si>
  <si>
    <t>XXI/1.</t>
  </si>
  <si>
    <t>XXI/3.</t>
  </si>
  <si>
    <t>XXI/4.</t>
  </si>
  <si>
    <t>XXI/5.</t>
  </si>
  <si>
    <t>XXI. össz.</t>
  </si>
  <si>
    <t>XXII/1.</t>
  </si>
  <si>
    <t>XXII/2.</t>
  </si>
  <si>
    <t>XXII/3.</t>
  </si>
  <si>
    <t>XXII. össz.</t>
  </si>
  <si>
    <t>Hálózat össz.</t>
  </si>
  <si>
    <t>Központi kvt..</t>
  </si>
  <si>
    <t>Összesen</t>
  </si>
  <si>
    <t>A kurrens folyóiratok példányszáma összesen:</t>
  </si>
  <si>
    <t>Appendix</t>
  </si>
  <si>
    <r>
      <t>V/2</t>
    </r>
    <r>
      <rPr>
        <sz val="8"/>
        <rFont val="Times New Roman"/>
        <family val="1"/>
      </rPr>
      <t xml:space="preserve">./ </t>
    </r>
    <r>
      <rPr>
        <b/>
        <sz val="8"/>
        <rFont val="Times New Roman"/>
        <family val="1"/>
      </rPr>
      <t>össz.</t>
    </r>
  </si>
  <si>
    <r>
      <t>VIII/</t>
    </r>
    <r>
      <rPr>
        <sz val="8"/>
        <rFont val="Times New Roman"/>
        <family val="1"/>
      </rPr>
      <t xml:space="preserve">2./ </t>
    </r>
    <r>
      <rPr>
        <b/>
        <sz val="8"/>
        <rFont val="Times New Roman"/>
        <family val="1"/>
      </rPr>
      <t>össz.</t>
    </r>
  </si>
  <si>
    <r>
      <t>XII.</t>
    </r>
    <r>
      <rPr>
        <sz val="8"/>
        <rFont val="Times New Roman"/>
        <family val="1"/>
      </rPr>
      <t>/1./</t>
    </r>
    <r>
      <rPr>
        <b/>
        <sz val="8"/>
        <rFont val="Times New Roman"/>
        <family val="1"/>
      </rPr>
      <t xml:space="preserve"> össz.</t>
    </r>
  </si>
  <si>
    <r>
      <t>XXIII/</t>
    </r>
    <r>
      <rPr>
        <sz val="8"/>
        <rFont val="Times New Roman"/>
        <family val="1"/>
      </rPr>
      <t>1./</t>
    </r>
    <r>
      <rPr>
        <b/>
        <sz val="8"/>
        <rFont val="Times New Roman"/>
        <family val="1"/>
      </rPr>
      <t>össz.</t>
    </r>
  </si>
  <si>
    <t>1. A FSZEK könyvtára 2005</t>
  </si>
  <si>
    <t>Személyes használatok</t>
  </si>
  <si>
    <t>Az összesből internet-használat</t>
  </si>
  <si>
    <t>Távhasználatok</t>
  </si>
  <si>
    <t xml:space="preserve">Használatok összesen </t>
  </si>
  <si>
    <t>14 év alatt</t>
  </si>
  <si>
    <t>tel., fax,e-mail</t>
  </si>
  <si>
    <t>OPAC, honlap</t>
  </si>
  <si>
    <t>I/l./ össz.</t>
  </si>
  <si>
    <t>II.ker. össz.</t>
  </si>
  <si>
    <t>III. ker. össz.</t>
  </si>
  <si>
    <t>IV. ker. össz.</t>
  </si>
  <si>
    <t>V/2. / össz.</t>
  </si>
  <si>
    <t>VI. ker. össz.</t>
  </si>
  <si>
    <t xml:space="preserve">VII/2. </t>
  </si>
  <si>
    <t>VII. ker. össz.</t>
  </si>
  <si>
    <t>VIII/2./ össz.</t>
  </si>
  <si>
    <t>IX. ker. össz.</t>
  </si>
  <si>
    <t>X. ker. össz.</t>
  </si>
  <si>
    <t>XI. ker. össz.</t>
  </si>
  <si>
    <t>XII/1./ össz.</t>
  </si>
  <si>
    <t>XIII.8</t>
  </si>
  <si>
    <t>XIII. ker. össz.</t>
  </si>
  <si>
    <t>XIV. ker. össz.</t>
  </si>
  <si>
    <t>XV. ker. össz.</t>
  </si>
  <si>
    <t>XVI. ker. össz.</t>
  </si>
  <si>
    <t>XVII. ker. össz.</t>
  </si>
  <si>
    <t>XVIII. ker. össz.</t>
  </si>
  <si>
    <t>XIX/1./össz.</t>
  </si>
  <si>
    <t>XX. ker. össz.</t>
  </si>
  <si>
    <t>XXI. ker. össz.</t>
  </si>
  <si>
    <t>XXII. ker. össz.</t>
  </si>
  <si>
    <t>XXIII/1./ össz.</t>
  </si>
  <si>
    <t>Hálózat összesen</t>
  </si>
  <si>
    <t xml:space="preserve">Központi Könyvtár </t>
  </si>
  <si>
    <t>OPAC összesen</t>
  </si>
  <si>
    <t>MINDÖSSZESEN</t>
  </si>
  <si>
    <t>2. A FSZEK könyvtára 2013</t>
  </si>
</sst>
</file>

<file path=xl/styles.xml><?xml version="1.0" encoding="utf-8"?>
<styleSheet xmlns="http://schemas.openxmlformats.org/spreadsheetml/2006/main">
  <numFmts count="1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0.0"/>
    <numFmt numFmtId="168" formatCode="0.000"/>
    <numFmt numFmtId="169" formatCode="0.0"/>
    <numFmt numFmtId="170" formatCode="#,##0.000"/>
  </numFmts>
  <fonts count="23">
    <font>
      <sz val="10"/>
      <name val="Times New Roman"/>
      <family val="0"/>
    </font>
    <font>
      <b/>
      <sz val="8"/>
      <name val="Times New Roman"/>
      <family val="1"/>
    </font>
    <font>
      <sz val="8"/>
      <color indexed="8"/>
      <name val="Times New Roman"/>
      <family val="1"/>
    </font>
    <font>
      <sz val="8"/>
      <name val="Times New Roman"/>
      <family val="0"/>
    </font>
    <font>
      <b/>
      <sz val="8"/>
      <color indexed="8"/>
      <name val="Times New Roman"/>
      <family val="1"/>
    </font>
    <font>
      <b/>
      <i/>
      <sz val="8"/>
      <color indexed="8"/>
      <name val="Times New Roman"/>
      <family val="1"/>
    </font>
    <font>
      <i/>
      <sz val="8"/>
      <color indexed="8"/>
      <name val="Times New Roman"/>
      <family val="1"/>
    </font>
    <font>
      <sz val="12"/>
      <name val="Times New Roman"/>
      <family val="1"/>
    </font>
    <font>
      <b/>
      <vertAlign val="superscript"/>
      <sz val="8"/>
      <color indexed="8"/>
      <name val="Times New Roman"/>
      <family val="1"/>
    </font>
    <font>
      <b/>
      <i/>
      <sz val="8"/>
      <name val="Times New Roman"/>
      <family val="1"/>
    </font>
    <font>
      <i/>
      <sz val="8"/>
      <name val="Times New Roman"/>
      <family val="1"/>
    </font>
    <font>
      <sz val="8"/>
      <name val="Tahoma"/>
      <family val="2"/>
    </font>
    <font>
      <i/>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vertAlign val="superscript"/>
      <sz val="8"/>
      <name val="Times New Roman"/>
      <family val="1"/>
    </font>
    <font>
      <b/>
      <sz val="6"/>
      <name val="Times New Roman"/>
      <family val="1"/>
    </font>
    <font>
      <b/>
      <sz val="6"/>
      <color indexed="8"/>
      <name val="Times New Roman"/>
      <family val="1"/>
    </font>
    <font>
      <b/>
      <i/>
      <sz val="6"/>
      <color indexed="8"/>
      <name val="Times New Roman"/>
      <family val="1"/>
    </font>
    <font>
      <sz val="6"/>
      <color indexed="8"/>
      <name val="Times New Roman"/>
      <family val="1"/>
    </font>
    <font>
      <sz val="16"/>
      <name val="Times New Roman"/>
      <family val="1"/>
    </font>
    <font>
      <b/>
      <sz val="16"/>
      <name val="Times New Roman"/>
      <family val="1"/>
    </font>
  </fonts>
  <fills count="8">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color indexed="8"/>
      </botto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style="medium"/>
    </border>
    <border>
      <left style="thin"/>
      <right style="medium"/>
      <top>
        <color indexed="63"/>
      </top>
      <bottom style="thin"/>
    </border>
    <border>
      <left style="medium"/>
      <right style="medium"/>
      <top style="medium"/>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medium"/>
      <right style="thin"/>
      <top style="medium"/>
      <bottom style="medium"/>
    </border>
    <border>
      <left style="medium"/>
      <right style="medium"/>
      <top>
        <color indexed="63"/>
      </top>
      <bottom style="thin"/>
    </border>
    <border>
      <left>
        <color indexed="63"/>
      </left>
      <right style="medium"/>
      <top style="medium"/>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medium"/>
      <top style="thin"/>
      <bottom style="thin"/>
    </border>
    <border>
      <left>
        <color indexed="63"/>
      </left>
      <right style="thin"/>
      <top style="medium"/>
      <bottom style="thin"/>
    </border>
    <border>
      <left style="medium"/>
      <right style="medium"/>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style="thin"/>
      <bottom>
        <color indexed="63"/>
      </bottom>
    </border>
    <border>
      <left style="thin"/>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color indexed="8"/>
      </top>
      <bottom>
        <color indexed="63"/>
      </bottom>
    </border>
    <border>
      <left style="medium">
        <color indexed="8"/>
      </left>
      <right style="medium"/>
      <top>
        <color indexed="63"/>
      </top>
      <bottom style="medium">
        <color indexed="8"/>
      </bottom>
    </border>
    <border>
      <left>
        <color indexed="63"/>
      </left>
      <right>
        <color indexed="63"/>
      </right>
      <top>
        <color indexed="63"/>
      </top>
      <bottom style="medium">
        <color indexed="8"/>
      </bottom>
    </border>
    <border>
      <left style="medium"/>
      <right style="medium"/>
      <top>
        <color indexed="63"/>
      </top>
      <bottom style="medium">
        <color indexed="8"/>
      </bottom>
    </border>
    <border>
      <left>
        <color indexed="63"/>
      </left>
      <right style="medium">
        <color indexed="8"/>
      </right>
      <top>
        <color indexed="63"/>
      </top>
      <bottom style="medium">
        <color indexed="8"/>
      </bottom>
    </border>
    <border>
      <left style="medium">
        <color indexed="8"/>
      </left>
      <right style="medium"/>
      <top style="medium">
        <color indexed="8"/>
      </top>
      <bottom style="medium">
        <color indexed="8"/>
      </bottom>
    </border>
    <border>
      <left>
        <color indexed="63"/>
      </left>
      <right>
        <color indexed="63"/>
      </right>
      <top style="medium"/>
      <bottom style="thin"/>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border>
    <border>
      <left>
        <color indexed="63"/>
      </left>
      <right style="medium"/>
      <top style="medium">
        <color indexed="8"/>
      </top>
      <bottom style="mediu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color indexed="8"/>
      </left>
      <right>
        <color indexed="63"/>
      </right>
      <top style="medium"/>
      <bottom style="medium"/>
    </border>
    <border>
      <left>
        <color indexed="63"/>
      </left>
      <right style="medium">
        <color indexed="8"/>
      </right>
      <top style="medium"/>
      <bottom style="mediu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1">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3" fontId="0" fillId="0" borderId="0" xfId="0" applyNumberFormat="1" applyFont="1" applyAlignment="1">
      <alignment horizontal="left" vertical="center" wrapText="1"/>
    </xf>
    <xf numFmtId="0" fontId="0" fillId="0" borderId="0" xfId="0" applyAlignment="1">
      <alignment vertical="center"/>
    </xf>
    <xf numFmtId="3" fontId="2" fillId="0" borderId="1" xfId="0" applyNumberFormat="1" applyFont="1" applyBorder="1" applyAlignment="1">
      <alignment horizontal="right" vertical="center" wrapText="1"/>
    </xf>
    <xf numFmtId="0" fontId="1" fillId="0" borderId="0" xfId="0" applyFont="1" applyBorder="1" applyAlignment="1">
      <alignment horizontal="center" vertical="center" wrapText="1"/>
    </xf>
    <xf numFmtId="3" fontId="2" fillId="0" borderId="0" xfId="0" applyNumberFormat="1" applyFont="1" applyBorder="1" applyAlignment="1">
      <alignment horizontal="right" vertical="center" wrapText="1"/>
    </xf>
    <xf numFmtId="3" fontId="3" fillId="0" borderId="0" xfId="0" applyNumberFormat="1" applyFont="1" applyBorder="1" applyAlignment="1">
      <alignment vertical="center"/>
    </xf>
    <xf numFmtId="0" fontId="0" fillId="0" borderId="0" xfId="0" applyBorder="1" applyAlignment="1">
      <alignment vertical="center"/>
    </xf>
    <xf numFmtId="0" fontId="1"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right"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3" fontId="4" fillId="0" borderId="4" xfId="0" applyNumberFormat="1" applyFont="1" applyBorder="1" applyAlignment="1">
      <alignment horizontal="right" vertical="center" wrapText="1"/>
    </xf>
    <xf numFmtId="167" fontId="6" fillId="0" borderId="8" xfId="0" applyNumberFormat="1" applyFont="1" applyBorder="1" applyAlignment="1">
      <alignment horizontal="center" vertical="center" wrapText="1"/>
    </xf>
    <xf numFmtId="167" fontId="5" fillId="0" borderId="8"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4" fillId="0" borderId="7" xfId="0" applyFont="1" applyBorder="1" applyAlignment="1">
      <alignment horizontal="center" vertical="center" wrapText="1"/>
    </xf>
    <xf numFmtId="3" fontId="4" fillId="0" borderId="1" xfId="0" applyNumberFormat="1" applyFont="1" applyBorder="1" applyAlignment="1">
      <alignment horizontal="right" vertical="center" wrapText="1"/>
    </xf>
    <xf numFmtId="3" fontId="2" fillId="0" borderId="1" xfId="0" applyNumberFormat="1" applyFont="1" applyBorder="1" applyAlignment="1">
      <alignment horizontal="center" vertical="center" wrapText="1"/>
    </xf>
    <xf numFmtId="0" fontId="7" fillId="0" borderId="0" xfId="0" applyFont="1" applyAlignment="1">
      <alignment vertical="center" wrapText="1"/>
    </xf>
    <xf numFmtId="3" fontId="2" fillId="0" borderId="4" xfId="0" applyNumberFormat="1"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vertical="center" wrapText="1"/>
    </xf>
    <xf numFmtId="0" fontId="3" fillId="0" borderId="11" xfId="0" applyFont="1" applyBorder="1" applyAlignment="1">
      <alignment horizontal="center" vertical="center"/>
    </xf>
    <xf numFmtId="0" fontId="3" fillId="0" borderId="0" xfId="0" applyFont="1" applyAlignment="1">
      <alignment horizontal="center" vertical="center"/>
    </xf>
    <xf numFmtId="3" fontId="2" fillId="0" borderId="10" xfId="0" applyNumberFormat="1" applyFont="1" applyFill="1" applyBorder="1" applyAlignment="1">
      <alignment horizontal="right" vertical="center" wrapText="1"/>
    </xf>
    <xf numFmtId="0" fontId="4" fillId="0" borderId="0" xfId="0" applyFont="1" applyBorder="1" applyAlignment="1">
      <alignment horizontal="center" vertical="center" wrapText="1"/>
    </xf>
    <xf numFmtId="0" fontId="3" fillId="0" borderId="0" xfId="0" applyFont="1" applyAlignment="1">
      <alignment horizontal="left" vertical="center"/>
    </xf>
    <xf numFmtId="0" fontId="4" fillId="0" borderId="0" xfId="0" applyFont="1" applyBorder="1" applyAlignment="1">
      <alignment vertical="center" wrapText="1"/>
    </xf>
    <xf numFmtId="3" fontId="3" fillId="0" borderId="0" xfId="0" applyNumberFormat="1" applyFont="1" applyBorder="1" applyAlignment="1">
      <alignment horizontal="right" vertical="center" wrapText="1"/>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wrapText="1"/>
    </xf>
    <xf numFmtId="3" fontId="4" fillId="0" borderId="10" xfId="0" applyNumberFormat="1" applyFont="1" applyFill="1" applyBorder="1" applyAlignment="1">
      <alignment horizontal="right" vertical="center" wrapText="1"/>
    </xf>
    <xf numFmtId="0" fontId="3" fillId="0" borderId="0" xfId="0" applyFont="1" applyAlignment="1">
      <alignment horizontal="right" vertical="center"/>
    </xf>
    <xf numFmtId="0" fontId="1" fillId="0" borderId="0" xfId="0" applyFont="1" applyBorder="1" applyAlignment="1">
      <alignment horizontal="left" vertical="center" wrapText="1"/>
    </xf>
    <xf numFmtId="0" fontId="5"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6" xfId="0" applyFont="1" applyBorder="1" applyAlignment="1">
      <alignment horizontal="center" vertical="center"/>
    </xf>
    <xf numFmtId="0" fontId="5" fillId="0" borderId="0" xfId="0" applyFont="1" applyBorder="1" applyAlignment="1">
      <alignment horizontal="center" vertical="center" wrapText="1"/>
    </xf>
    <xf numFmtId="3" fontId="4" fillId="0" borderId="0" xfId="0" applyNumberFormat="1" applyFont="1" applyBorder="1" applyAlignment="1">
      <alignment horizontal="right" vertical="center" wrapText="1"/>
    </xf>
    <xf numFmtId="3" fontId="2" fillId="0" borderId="10" xfId="0" applyNumberFormat="1"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167" fontId="4" fillId="0" borderId="0" xfId="0" applyNumberFormat="1" applyFont="1" applyBorder="1" applyAlignment="1">
      <alignment horizontal="center" vertical="center" wrapText="1"/>
    </xf>
    <xf numFmtId="0" fontId="4" fillId="0" borderId="13" xfId="0" applyFont="1" applyBorder="1" applyAlignment="1">
      <alignment horizontal="center" vertical="center" wrapText="1"/>
    </xf>
    <xf numFmtId="167" fontId="2" fillId="0" borderId="2" xfId="0" applyNumberFormat="1" applyFont="1" applyBorder="1" applyAlignment="1">
      <alignment horizontal="center" vertical="center" wrapText="1"/>
    </xf>
    <xf numFmtId="3" fontId="2" fillId="0" borderId="9" xfId="0" applyNumberFormat="1" applyFont="1" applyFill="1" applyBorder="1" applyAlignment="1">
      <alignment horizontal="right" vertical="center" wrapText="1"/>
    </xf>
    <xf numFmtId="0" fontId="4" fillId="0" borderId="10" xfId="0" applyFont="1" applyBorder="1" applyAlignment="1">
      <alignment horizontal="right" vertical="center" wrapText="1"/>
    </xf>
    <xf numFmtId="0" fontId="3" fillId="0" borderId="0" xfId="0" applyFont="1" applyAlignment="1">
      <alignment vertical="center"/>
    </xf>
    <xf numFmtId="3" fontId="3" fillId="0" borderId="0" xfId="0" applyNumberFormat="1" applyFont="1" applyBorder="1" applyAlignment="1">
      <alignment horizontal="right" vertical="center"/>
    </xf>
    <xf numFmtId="0" fontId="1"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0" xfId="0" applyFont="1" applyBorder="1" applyAlignment="1">
      <alignment horizontal="right" vertical="center" wrapText="1"/>
    </xf>
    <xf numFmtId="169" fontId="6" fillId="0" borderId="13" xfId="0" applyNumberFormat="1" applyFont="1" applyBorder="1" applyAlignment="1">
      <alignment horizontal="center" vertical="center" wrapText="1"/>
    </xf>
    <xf numFmtId="169" fontId="2" fillId="0" borderId="11" xfId="0" applyNumberFormat="1" applyFont="1" applyBorder="1" applyAlignment="1">
      <alignment horizontal="center" vertical="center" wrapText="1"/>
    </xf>
    <xf numFmtId="169" fontId="5" fillId="0" borderId="13" xfId="0" applyNumberFormat="1" applyFont="1" applyBorder="1" applyAlignment="1">
      <alignment horizontal="center" vertical="center" wrapText="1"/>
    </xf>
    <xf numFmtId="169" fontId="3" fillId="0" borderId="11" xfId="0" applyNumberFormat="1" applyFont="1" applyBorder="1" applyAlignment="1">
      <alignment horizontal="center" vertical="center"/>
    </xf>
    <xf numFmtId="169" fontId="2" fillId="0" borderId="10" xfId="0" applyNumberFormat="1" applyFont="1" applyBorder="1" applyAlignment="1">
      <alignment horizontal="center" vertical="center" wrapText="1"/>
    </xf>
    <xf numFmtId="169" fontId="2" fillId="0" borderId="13"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167" fontId="5" fillId="0" borderId="13" xfId="0" applyNumberFormat="1" applyFont="1" applyBorder="1" applyAlignment="1">
      <alignment horizontal="center" vertical="center" wrapText="1"/>
    </xf>
    <xf numFmtId="0" fontId="0" fillId="0" borderId="0" xfId="0" applyFill="1" applyAlignment="1">
      <alignment vertical="center"/>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2"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vertical="center" wrapText="1"/>
    </xf>
    <xf numFmtId="167"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67" fontId="4"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0" fontId="0" fillId="0" borderId="0" xfId="0" applyFill="1" applyBorder="1" applyAlignment="1">
      <alignment vertical="center"/>
    </xf>
    <xf numFmtId="3" fontId="4" fillId="0" borderId="13" xfId="0" applyNumberFormat="1" applyFont="1" applyFill="1" applyBorder="1" applyAlignment="1">
      <alignment horizontal="right" vertical="center" wrapText="1"/>
    </xf>
    <xf numFmtId="167" fontId="4" fillId="0" borderId="10"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167" fontId="2" fillId="0" borderId="10" xfId="0" applyNumberFormat="1" applyFont="1" applyBorder="1" applyAlignment="1">
      <alignment horizontal="center" vertical="center" wrapText="1"/>
    </xf>
    <xf numFmtId="167" fontId="2" fillId="0" borderId="10" xfId="0" applyNumberFormat="1" applyFont="1" applyFill="1" applyBorder="1" applyAlignment="1">
      <alignment horizontal="center" vertical="center" wrapText="1"/>
    </xf>
    <xf numFmtId="0" fontId="0" fillId="0" borderId="0" xfId="0" applyFont="1" applyAlignment="1">
      <alignment vertical="center"/>
    </xf>
    <xf numFmtId="3" fontId="2" fillId="2" borderId="1" xfId="0" applyNumberFormat="1" applyFont="1" applyFill="1" applyBorder="1" applyAlignment="1">
      <alignment horizontal="right" vertical="center" wrapText="1"/>
    </xf>
    <xf numFmtId="0" fontId="3" fillId="0" borderId="0" xfId="0" applyFont="1" applyBorder="1" applyAlignment="1">
      <alignment vertical="center"/>
    </xf>
    <xf numFmtId="3" fontId="0" fillId="0" borderId="0" xfId="0" applyNumberFormat="1" applyAlignment="1">
      <alignment vertical="center"/>
    </xf>
    <xf numFmtId="3" fontId="4" fillId="2" borderId="4" xfId="0" applyNumberFormat="1" applyFont="1" applyFill="1" applyBorder="1" applyAlignment="1">
      <alignment horizontal="right" vertical="center" wrapText="1"/>
    </xf>
    <xf numFmtId="3" fontId="0" fillId="0"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3" fontId="4" fillId="2" borderId="1"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7" fontId="2" fillId="0" borderId="10" xfId="0" applyNumberFormat="1" applyFont="1" applyFill="1" applyBorder="1" applyAlignment="1">
      <alignment horizontal="right" vertical="center" wrapText="1"/>
    </xf>
    <xf numFmtId="167" fontId="4" fillId="0" borderId="10"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169" fontId="6" fillId="0" borderId="13" xfId="0" applyNumberFormat="1" applyFont="1" applyFill="1" applyBorder="1" applyAlignment="1">
      <alignment horizontal="center" vertical="center" wrapText="1"/>
    </xf>
    <xf numFmtId="169" fontId="2" fillId="0" borderId="11" xfId="0" applyNumberFormat="1" applyFont="1" applyFill="1" applyBorder="1" applyAlignment="1">
      <alignment horizontal="center" vertical="center" wrapText="1"/>
    </xf>
    <xf numFmtId="169" fontId="5" fillId="0" borderId="1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167" fontId="5" fillId="0" borderId="1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4" xfId="0" applyFont="1" applyFill="1" applyBorder="1" applyAlignment="1">
      <alignment horizontal="right" vertical="center" wrapText="1"/>
    </xf>
    <xf numFmtId="3" fontId="3" fillId="0" borderId="14" xfId="0" applyNumberFormat="1" applyFont="1" applyFill="1" applyBorder="1" applyAlignment="1">
      <alignment vertical="center"/>
    </xf>
    <xf numFmtId="3" fontId="3" fillId="0" borderId="15" xfId="0" applyNumberFormat="1" applyFont="1" applyFill="1" applyBorder="1" applyAlignment="1">
      <alignment vertical="center"/>
    </xf>
    <xf numFmtId="0" fontId="3" fillId="0" borderId="0" xfId="0" applyFont="1" applyBorder="1" applyAlignment="1">
      <alignment horizontal="right" vertical="center" wrapText="1"/>
    </xf>
    <xf numFmtId="167" fontId="3" fillId="0" borderId="0"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3" fontId="3" fillId="0" borderId="16" xfId="0" applyNumberFormat="1" applyFont="1" applyBorder="1" applyAlignment="1">
      <alignment horizontal="right" vertical="center" wrapText="1"/>
    </xf>
    <xf numFmtId="0" fontId="3" fillId="0" borderId="17" xfId="0" applyFont="1" applyBorder="1" applyAlignment="1">
      <alignment horizontal="right" vertical="center" wrapText="1"/>
    </xf>
    <xf numFmtId="3" fontId="3" fillId="0" borderId="18" xfId="0" applyNumberFormat="1" applyFont="1" applyBorder="1" applyAlignment="1">
      <alignment horizontal="right" vertical="center" wrapText="1"/>
    </xf>
    <xf numFmtId="167" fontId="3" fillId="0" borderId="19" xfId="0" applyNumberFormat="1" applyFont="1" applyFill="1" applyBorder="1" applyAlignment="1">
      <alignment horizontal="center" vertical="center" wrapText="1"/>
    </xf>
    <xf numFmtId="3" fontId="3" fillId="0" borderId="20" xfId="0" applyNumberFormat="1" applyFont="1" applyBorder="1" applyAlignment="1">
      <alignment horizontal="right" vertical="center" wrapText="1"/>
    </xf>
    <xf numFmtId="167" fontId="3" fillId="0" borderId="21"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2" fillId="0" borderId="0" xfId="0" applyFont="1" applyBorder="1" applyAlignment="1">
      <alignment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Fill="1" applyBorder="1" applyAlignment="1">
      <alignment horizontal="center" vertical="center" wrapText="1"/>
    </xf>
    <xf numFmtId="0" fontId="3" fillId="0" borderId="23" xfId="0" applyFont="1" applyBorder="1" applyAlignment="1">
      <alignment horizontal="right" vertical="center" wrapText="1"/>
    </xf>
    <xf numFmtId="167" fontId="3" fillId="0" borderId="24" xfId="0" applyNumberFormat="1" applyFont="1" applyFill="1" applyBorder="1" applyAlignment="1">
      <alignment horizontal="center" vertical="center" wrapText="1"/>
    </xf>
    <xf numFmtId="3" fontId="3" fillId="0" borderId="25" xfId="0" applyNumberFormat="1" applyFont="1" applyBorder="1" applyAlignment="1">
      <alignment horizontal="right" vertical="center" wrapText="1"/>
    </xf>
    <xf numFmtId="3" fontId="2" fillId="0" borderId="0" xfId="0" applyNumberFormat="1" applyFont="1" applyBorder="1" applyAlignment="1">
      <alignment horizontal="center" vertical="center" wrapText="1"/>
    </xf>
    <xf numFmtId="0" fontId="5" fillId="0" borderId="7" xfId="0" applyFont="1" applyFill="1" applyBorder="1" applyAlignment="1">
      <alignment horizontal="right" vertical="center" wrapText="1"/>
    </xf>
    <xf numFmtId="0" fontId="4" fillId="0" borderId="12" xfId="0" applyFont="1" applyBorder="1" applyAlignment="1">
      <alignment vertical="center" wrapText="1"/>
    </xf>
    <xf numFmtId="3" fontId="4" fillId="0" borderId="16" xfId="0" applyNumberFormat="1" applyFont="1" applyFill="1" applyBorder="1" applyAlignment="1">
      <alignment horizontal="right" vertical="center" wrapText="1"/>
    </xf>
    <xf numFmtId="3" fontId="2" fillId="0" borderId="17" xfId="0" applyNumberFormat="1" applyFont="1" applyBorder="1" applyAlignment="1">
      <alignment horizontal="right" vertical="center" wrapText="1"/>
    </xf>
    <xf numFmtId="3" fontId="2" fillId="0" borderId="18" xfId="0" applyNumberFormat="1" applyFont="1" applyFill="1" applyBorder="1" applyAlignment="1">
      <alignment horizontal="right" vertical="center" wrapText="1"/>
    </xf>
    <xf numFmtId="3" fontId="4" fillId="0" borderId="23" xfId="0" applyNumberFormat="1" applyFont="1" applyBorder="1" applyAlignment="1">
      <alignment horizontal="right" vertical="center" wrapText="1"/>
    </xf>
    <xf numFmtId="3" fontId="2" fillId="0" borderId="20" xfId="0" applyNumberFormat="1" applyFont="1" applyFill="1" applyBorder="1" applyAlignment="1">
      <alignment horizontal="right" vertical="center" wrapText="1"/>
    </xf>
    <xf numFmtId="3" fontId="1" fillId="0" borderId="23" xfId="0" applyNumberFormat="1" applyFont="1" applyFill="1" applyBorder="1" applyAlignment="1">
      <alignment vertical="center"/>
    </xf>
    <xf numFmtId="3" fontId="2" fillId="0" borderId="25" xfId="0" applyNumberFormat="1" applyFont="1" applyFill="1" applyBorder="1" applyAlignment="1">
      <alignment horizontal="right" vertical="center" wrapText="1"/>
    </xf>
    <xf numFmtId="3" fontId="3" fillId="0" borderId="20" xfId="0" applyNumberFormat="1" applyFont="1" applyFill="1" applyBorder="1" applyAlignment="1">
      <alignment horizontal="right" vertical="center" wrapText="1"/>
    </xf>
    <xf numFmtId="0" fontId="4" fillId="0" borderId="26" xfId="0" applyFont="1" applyBorder="1" applyAlignment="1">
      <alignment horizontal="center" vertical="center" wrapText="1"/>
    </xf>
    <xf numFmtId="167" fontId="2" fillId="0" borderId="19" xfId="0" applyNumberFormat="1" applyFont="1" applyFill="1" applyBorder="1" applyAlignment="1">
      <alignment horizontal="center" vertical="center" wrapText="1"/>
    </xf>
    <xf numFmtId="167" fontId="4" fillId="0" borderId="24" xfId="0" applyNumberFormat="1"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3" fontId="3"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167"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vertical="center"/>
    </xf>
    <xf numFmtId="0" fontId="3" fillId="0" borderId="0" xfId="0" applyFont="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Border="1" applyAlignment="1">
      <alignment vertical="center"/>
    </xf>
    <xf numFmtId="169" fontId="5" fillId="0" borderId="0" xfId="0" applyNumberFormat="1" applyFont="1" applyFill="1" applyBorder="1" applyAlignment="1">
      <alignment horizontal="center" vertical="center" wrapText="1"/>
    </xf>
    <xf numFmtId="169" fontId="5" fillId="0" borderId="0" xfId="0" applyNumberFormat="1" applyFont="1" applyBorder="1" applyAlignment="1">
      <alignment horizontal="center" vertical="center" wrapText="1"/>
    </xf>
    <xf numFmtId="169" fontId="2" fillId="0" borderId="0" xfId="0" applyNumberFormat="1" applyFont="1" applyBorder="1" applyAlignment="1">
      <alignment horizontal="center" vertical="center" wrapText="1"/>
    </xf>
    <xf numFmtId="0" fontId="3" fillId="0" borderId="0" xfId="0" applyFont="1" applyFill="1" applyBorder="1" applyAlignment="1">
      <alignment vertical="center"/>
    </xf>
    <xf numFmtId="0" fontId="3" fillId="3" borderId="7" xfId="0" applyFont="1" applyFill="1" applyBorder="1" applyAlignment="1">
      <alignment vertical="center"/>
    </xf>
    <xf numFmtId="0" fontId="3" fillId="3" borderId="13" xfId="0" applyFont="1" applyFill="1" applyBorder="1" applyAlignment="1">
      <alignment vertical="center"/>
    </xf>
    <xf numFmtId="0" fontId="4" fillId="3" borderId="10" xfId="0" applyFont="1" applyFill="1" applyBorder="1" applyAlignment="1">
      <alignment horizontal="left" vertical="center" wrapText="1"/>
    </xf>
    <xf numFmtId="167" fontId="4" fillId="0" borderId="0" xfId="0" applyNumberFormat="1" applyFont="1" applyFill="1" applyBorder="1" applyAlignment="1">
      <alignment horizontal="left" vertical="center"/>
    </xf>
    <xf numFmtId="0" fontId="5" fillId="0" borderId="10" xfId="0" applyFont="1" applyBorder="1" applyAlignment="1">
      <alignment horizontal="center" vertical="center" wrapText="1"/>
    </xf>
    <xf numFmtId="0" fontId="5" fillId="0" borderId="13" xfId="0" applyFont="1" applyFill="1" applyBorder="1" applyAlignment="1">
      <alignment horizontal="center" vertical="center" wrapText="1"/>
    </xf>
    <xf numFmtId="3" fontId="2" fillId="4" borderId="4" xfId="0" applyNumberFormat="1" applyFont="1" applyFill="1" applyBorder="1" applyAlignment="1">
      <alignment horizontal="right" vertical="center" wrapText="1"/>
    </xf>
    <xf numFmtId="3" fontId="2" fillId="4" borderId="10" xfId="0" applyNumberFormat="1" applyFont="1" applyFill="1" applyBorder="1" applyAlignment="1">
      <alignment horizontal="right" vertical="center" wrapText="1"/>
    </xf>
    <xf numFmtId="3" fontId="2" fillId="0" borderId="4" xfId="0" applyNumberFormat="1" applyFont="1" applyFill="1" applyBorder="1" applyAlignment="1">
      <alignment horizontal="right" vertical="center" wrapText="1"/>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3" fontId="3" fillId="0" borderId="16" xfId="0" applyNumberFormat="1" applyFont="1" applyFill="1" applyBorder="1" applyAlignment="1">
      <alignment vertical="center"/>
    </xf>
    <xf numFmtId="3" fontId="3" fillId="0" borderId="25" xfId="0" applyNumberFormat="1" applyFont="1" applyBorder="1" applyAlignment="1">
      <alignment vertical="center"/>
    </xf>
    <xf numFmtId="3" fontId="3" fillId="0" borderId="20" xfId="0" applyNumberFormat="1" applyFont="1" applyBorder="1" applyAlignment="1">
      <alignment vertical="center"/>
    </xf>
    <xf numFmtId="3" fontId="2" fillId="0" borderId="27" xfId="0" applyNumberFormat="1" applyFont="1" applyFill="1" applyBorder="1" applyAlignment="1">
      <alignment horizontal="right"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Fill="1" applyBorder="1" applyAlignment="1">
      <alignment horizontal="center" vertical="center" wrapText="1"/>
    </xf>
    <xf numFmtId="3" fontId="2" fillId="0" borderId="34" xfId="0" applyNumberFormat="1" applyFont="1" applyFill="1" applyBorder="1" applyAlignment="1">
      <alignment horizontal="right" vertical="center" wrapText="1"/>
    </xf>
    <xf numFmtId="3" fontId="3" fillId="0" borderId="35" xfId="0" applyNumberFormat="1" applyFont="1" applyFill="1" applyBorder="1" applyAlignment="1">
      <alignment vertical="center"/>
    </xf>
    <xf numFmtId="3" fontId="3" fillId="0" borderId="36" xfId="0" applyNumberFormat="1" applyFont="1" applyBorder="1" applyAlignment="1">
      <alignment vertical="center"/>
    </xf>
    <xf numFmtId="3" fontId="3" fillId="2" borderId="16" xfId="0" applyNumberFormat="1" applyFont="1" applyFill="1" applyBorder="1" applyAlignment="1">
      <alignment vertical="center"/>
    </xf>
    <xf numFmtId="3" fontId="3" fillId="0" borderId="23" xfId="0" applyNumberFormat="1" applyFont="1" applyBorder="1" applyAlignment="1">
      <alignment vertical="center"/>
    </xf>
    <xf numFmtId="3" fontId="3" fillId="0" borderId="24" xfId="0" applyNumberFormat="1" applyFont="1" applyFill="1" applyBorder="1" applyAlignment="1" quotePrefix="1">
      <alignment horizontal="right" vertical="center"/>
    </xf>
    <xf numFmtId="3" fontId="3" fillId="0" borderId="37" xfId="0" applyNumberFormat="1" applyFont="1" applyBorder="1" applyAlignment="1">
      <alignment vertical="center"/>
    </xf>
    <xf numFmtId="3" fontId="3" fillId="0" borderId="27" xfId="0" applyNumberFormat="1" applyFont="1" applyBorder="1" applyAlignment="1">
      <alignment vertical="center"/>
    </xf>
    <xf numFmtId="0" fontId="1" fillId="0" borderId="38" xfId="0" applyFont="1" applyBorder="1" applyAlignment="1">
      <alignment horizontal="center" vertical="center"/>
    </xf>
    <xf numFmtId="0" fontId="1" fillId="0" borderId="28" xfId="0" applyFont="1" applyBorder="1" applyAlignment="1">
      <alignment horizontal="center" vertical="center" wrapText="1"/>
    </xf>
    <xf numFmtId="3" fontId="3" fillId="0" borderId="21" xfId="0" applyNumberFormat="1" applyFont="1" applyFill="1" applyBorder="1" applyAlignment="1">
      <alignment horizontal="right" vertical="center"/>
    </xf>
    <xf numFmtId="3" fontId="3" fillId="0" borderId="39" xfId="0" applyNumberFormat="1" applyFont="1" applyFill="1" applyBorder="1" applyAlignment="1" quotePrefix="1">
      <alignment horizontal="right" vertical="center"/>
    </xf>
    <xf numFmtId="3" fontId="3" fillId="0" borderId="26" xfId="0" applyNumberFormat="1" applyFont="1" applyFill="1" applyBorder="1" applyAlignment="1" quotePrefix="1">
      <alignment horizontal="right" vertical="center"/>
    </xf>
    <xf numFmtId="3" fontId="3" fillId="0" borderId="21" xfId="0" applyNumberFormat="1" applyFont="1" applyFill="1" applyBorder="1" applyAlignment="1" quotePrefix="1">
      <alignment horizontal="right"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3" fillId="0" borderId="24" xfId="0" applyNumberFormat="1" applyFont="1" applyFill="1" applyBorder="1" applyAlignment="1" applyProtection="1">
      <alignment vertical="center"/>
      <protection/>
    </xf>
    <xf numFmtId="3" fontId="3" fillId="0" borderId="24" xfId="0" applyNumberFormat="1" applyFont="1" applyBorder="1" applyAlignment="1">
      <alignment horizontal="right" vertical="center" wrapText="1"/>
    </xf>
    <xf numFmtId="3" fontId="3" fillId="0" borderId="24" xfId="0" applyNumberFormat="1" applyFont="1" applyBorder="1" applyAlignment="1">
      <alignment vertical="center"/>
    </xf>
    <xf numFmtId="3" fontId="3" fillId="0" borderId="21" xfId="0" applyNumberFormat="1" applyFont="1" applyBorder="1" applyAlignment="1">
      <alignment horizontal="right" vertical="center" wrapText="1"/>
    </xf>
    <xf numFmtId="3" fontId="3" fillId="0" borderId="21" xfId="0" applyNumberFormat="1" applyFont="1" applyFill="1" applyBorder="1" applyAlignment="1" applyProtection="1">
      <alignment vertical="center"/>
      <protection/>
    </xf>
    <xf numFmtId="3" fontId="3" fillId="0" borderId="21" xfId="0" applyNumberFormat="1" applyFont="1" applyBorder="1" applyAlignment="1">
      <alignment vertical="center"/>
    </xf>
    <xf numFmtId="0" fontId="1" fillId="0" borderId="40" xfId="0" applyFont="1" applyBorder="1" applyAlignment="1">
      <alignment horizontal="center"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3" fontId="3" fillId="0" borderId="18" xfId="0" applyNumberFormat="1" applyFont="1" applyBorder="1" applyAlignment="1">
      <alignment vertical="center"/>
    </xf>
    <xf numFmtId="169" fontId="10" fillId="0" borderId="18"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xf>
    <xf numFmtId="169" fontId="10" fillId="0" borderId="18" xfId="0" applyNumberFormat="1" applyFont="1" applyBorder="1" applyAlignment="1">
      <alignment horizontal="center" vertical="center"/>
    </xf>
    <xf numFmtId="169" fontId="10" fillId="0" borderId="19" xfId="0" applyNumberFormat="1" applyFont="1" applyBorder="1" applyAlignment="1">
      <alignment horizontal="center" vertical="center"/>
    </xf>
    <xf numFmtId="0" fontId="1" fillId="0" borderId="45" xfId="0" applyFont="1" applyFill="1" applyBorder="1" applyAlignment="1">
      <alignment horizontal="left" vertical="center" wrapText="1"/>
    </xf>
    <xf numFmtId="3" fontId="3" fillId="0" borderId="16" xfId="0" applyNumberFormat="1" applyFont="1" applyFill="1" applyBorder="1" applyAlignment="1">
      <alignment horizontal="right" vertical="center"/>
    </xf>
    <xf numFmtId="169" fontId="10" fillId="0" borderId="16" xfId="0" applyNumberFormat="1" applyFont="1" applyFill="1" applyBorder="1" applyAlignment="1">
      <alignment horizontal="center" vertical="center" wrapText="1"/>
    </xf>
    <xf numFmtId="3" fontId="3" fillId="0" borderId="23" xfId="0" applyNumberFormat="1" applyFont="1" applyBorder="1" applyAlignment="1">
      <alignment vertical="center"/>
    </xf>
    <xf numFmtId="3" fontId="3" fillId="0" borderId="16" xfId="0" applyNumberFormat="1" applyFont="1" applyBorder="1" applyAlignment="1">
      <alignment vertical="center"/>
    </xf>
    <xf numFmtId="169" fontId="10" fillId="0" borderId="23" xfId="0" applyNumberFormat="1" applyFont="1" applyBorder="1" applyAlignment="1">
      <alignment horizontal="center" vertical="center"/>
    </xf>
    <xf numFmtId="169" fontId="10" fillId="0" borderId="16" xfId="0" applyNumberFormat="1" applyFont="1" applyBorder="1" applyAlignment="1">
      <alignment horizontal="center" vertical="center"/>
    </xf>
    <xf numFmtId="169" fontId="10" fillId="0" borderId="24" xfId="0" applyNumberFormat="1" applyFont="1" applyBorder="1" applyAlignment="1">
      <alignment horizontal="center" vertical="center"/>
    </xf>
    <xf numFmtId="0" fontId="1" fillId="0" borderId="26" xfId="0" applyFont="1" applyFill="1" applyBorder="1" applyAlignment="1">
      <alignment horizontal="left" vertical="center" wrapText="1"/>
    </xf>
    <xf numFmtId="169" fontId="10" fillId="0" borderId="20" xfId="0" applyNumberFormat="1" applyFont="1" applyFill="1" applyBorder="1" applyAlignment="1">
      <alignment horizontal="center" vertical="center" wrapText="1"/>
    </xf>
    <xf numFmtId="169" fontId="10" fillId="0" borderId="25" xfId="0" applyNumberFormat="1" applyFont="1" applyBorder="1" applyAlignment="1">
      <alignment horizontal="center" vertical="center"/>
    </xf>
    <xf numFmtId="169" fontId="10" fillId="0" borderId="20" xfId="0" applyNumberFormat="1" applyFont="1" applyBorder="1" applyAlignment="1">
      <alignment horizontal="center" vertical="center"/>
    </xf>
    <xf numFmtId="169" fontId="10" fillId="0" borderId="21" xfId="0" applyNumberFormat="1" applyFont="1" applyBorder="1" applyAlignment="1">
      <alignment horizontal="center" vertical="center"/>
    </xf>
    <xf numFmtId="0" fontId="1" fillId="0" borderId="23" xfId="0" applyFont="1" applyFill="1" applyBorder="1" applyAlignment="1">
      <alignment vertical="center"/>
    </xf>
    <xf numFmtId="0" fontId="1" fillId="0" borderId="23" xfId="0" applyFont="1" applyFill="1" applyBorder="1" applyAlignment="1" applyProtection="1">
      <alignment vertical="center"/>
      <protection/>
    </xf>
    <xf numFmtId="0" fontId="1" fillId="0" borderId="25" xfId="0" applyFont="1" applyFill="1" applyBorder="1" applyAlignment="1" applyProtection="1">
      <alignment vertical="center"/>
      <protection/>
    </xf>
    <xf numFmtId="167" fontId="3" fillId="0" borderId="16" xfId="0" applyNumberFormat="1" applyFont="1" applyFill="1" applyBorder="1" applyAlignment="1">
      <alignment horizontal="right" vertical="center"/>
    </xf>
    <xf numFmtId="167" fontId="3" fillId="0" borderId="16" xfId="0" applyNumberFormat="1" applyFont="1" applyFill="1" applyBorder="1" applyAlignment="1">
      <alignment horizontal="right" vertical="center" wrapText="1"/>
    </xf>
    <xf numFmtId="3" fontId="3" fillId="0" borderId="20" xfId="0" applyNumberFormat="1" applyFont="1" applyFill="1" applyBorder="1" applyAlignment="1">
      <alignment horizontal="right" vertical="center"/>
    </xf>
    <xf numFmtId="3" fontId="3" fillId="0" borderId="20" xfId="0" applyNumberFormat="1" applyFont="1" applyBorder="1" applyAlignment="1">
      <alignment vertical="center"/>
    </xf>
    <xf numFmtId="3" fontId="3" fillId="0" borderId="46"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167" fontId="3" fillId="0" borderId="35" xfId="0" applyNumberFormat="1" applyFont="1" applyFill="1" applyBorder="1" applyAlignment="1">
      <alignment horizontal="right" vertical="center"/>
    </xf>
    <xf numFmtId="3" fontId="3" fillId="0" borderId="36" xfId="0" applyNumberFormat="1" applyFont="1" applyFill="1" applyBorder="1" applyAlignment="1">
      <alignment horizontal="right" vertical="center"/>
    </xf>
    <xf numFmtId="0" fontId="1" fillId="0" borderId="47"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3" fillId="0" borderId="0" xfId="0" applyFont="1" applyBorder="1" applyAlignment="1">
      <alignment vertical="center"/>
    </xf>
    <xf numFmtId="0" fontId="1" fillId="0" borderId="16" xfId="0" applyFont="1" applyFill="1" applyBorder="1" applyAlignment="1">
      <alignment horizontal="center" vertical="center" wrapText="1"/>
    </xf>
    <xf numFmtId="3" fontId="3" fillId="0" borderId="16" xfId="0" applyNumberFormat="1" applyFont="1" applyBorder="1" applyAlignment="1">
      <alignment horizontal="right" vertical="center"/>
    </xf>
    <xf numFmtId="3" fontId="3" fillId="0" borderId="16" xfId="0" applyNumberFormat="1" applyFont="1" applyBorder="1" applyAlignment="1">
      <alignment vertical="center"/>
    </xf>
    <xf numFmtId="3" fontId="3" fillId="0" borderId="24" xfId="0" applyNumberFormat="1" applyFont="1" applyBorder="1" applyAlignment="1">
      <alignment vertical="center"/>
    </xf>
    <xf numFmtId="3" fontId="3" fillId="0" borderId="25" xfId="0" applyNumberFormat="1" applyFont="1" applyBorder="1" applyAlignment="1">
      <alignment vertical="center"/>
    </xf>
    <xf numFmtId="3" fontId="3" fillId="0" borderId="20" xfId="0" applyNumberFormat="1" applyFont="1" applyBorder="1" applyAlignment="1">
      <alignment horizontal="right" vertical="center"/>
    </xf>
    <xf numFmtId="3" fontId="3" fillId="0" borderId="21" xfId="0" applyNumberFormat="1" applyFont="1" applyBorder="1" applyAlignment="1">
      <alignment vertical="center"/>
    </xf>
    <xf numFmtId="0" fontId="1" fillId="0" borderId="48" xfId="0" applyFont="1" applyFill="1" applyBorder="1" applyAlignment="1">
      <alignment horizontal="center" vertical="center" wrapText="1"/>
    </xf>
    <xf numFmtId="0" fontId="3" fillId="0" borderId="23" xfId="0" applyFont="1" applyFill="1" applyBorder="1" applyAlignment="1">
      <alignment vertical="center"/>
    </xf>
    <xf numFmtId="0" fontId="3" fillId="0" borderId="25" xfId="0" applyFont="1" applyFill="1" applyBorder="1" applyAlignment="1">
      <alignment vertical="center"/>
    </xf>
    <xf numFmtId="3" fontId="3" fillId="0" borderId="48" xfId="0" applyNumberFormat="1" applyFont="1" applyBorder="1" applyAlignment="1">
      <alignment vertical="center"/>
    </xf>
    <xf numFmtId="3" fontId="3" fillId="0" borderId="22" xfId="0" applyNumberFormat="1" applyFont="1" applyBorder="1" applyAlignment="1">
      <alignment vertical="center"/>
    </xf>
    <xf numFmtId="3" fontId="3" fillId="0" borderId="23" xfId="0" applyNumberFormat="1" applyFont="1" applyBorder="1" applyAlignment="1">
      <alignment horizontal="right" vertical="center" wrapText="1"/>
    </xf>
    <xf numFmtId="3" fontId="3" fillId="0" borderId="48"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3" fillId="0" borderId="37" xfId="0" applyFont="1" applyFill="1" applyBorder="1" applyAlignment="1">
      <alignment vertical="center"/>
    </xf>
    <xf numFmtId="3" fontId="3" fillId="0" borderId="14" xfId="0" applyNumberFormat="1" applyFont="1" applyFill="1" applyBorder="1" applyAlignment="1" applyProtection="1">
      <alignment vertical="center"/>
      <protection/>
    </xf>
    <xf numFmtId="0" fontId="1" fillId="6" borderId="10" xfId="0" applyFont="1" applyFill="1" applyBorder="1" applyAlignment="1">
      <alignment horizontal="center" vertical="center"/>
    </xf>
    <xf numFmtId="0" fontId="0" fillId="0" borderId="49" xfId="0" applyBorder="1" applyAlignment="1">
      <alignment vertical="center"/>
    </xf>
    <xf numFmtId="0" fontId="1" fillId="0" borderId="37" xfId="0" applyFont="1" applyFill="1" applyBorder="1" applyAlignment="1">
      <alignment horizontal="center" vertical="center" wrapText="1"/>
    </xf>
    <xf numFmtId="167" fontId="10" fillId="0" borderId="23" xfId="0" applyNumberFormat="1" applyFont="1" applyBorder="1" applyAlignment="1">
      <alignment horizontal="center" vertical="center"/>
    </xf>
    <xf numFmtId="167" fontId="10" fillId="0" borderId="16" xfId="0" applyNumberFormat="1" applyFont="1" applyBorder="1" applyAlignment="1">
      <alignment horizontal="center" vertical="center"/>
    </xf>
    <xf numFmtId="167" fontId="10" fillId="0" borderId="24" xfId="0" applyNumberFormat="1" applyFont="1" applyBorder="1" applyAlignment="1">
      <alignment horizontal="center" vertical="center"/>
    </xf>
    <xf numFmtId="167" fontId="10" fillId="0" borderId="25" xfId="0" applyNumberFormat="1" applyFont="1" applyBorder="1" applyAlignment="1">
      <alignment horizontal="center" vertical="center"/>
    </xf>
    <xf numFmtId="167" fontId="10" fillId="0" borderId="20" xfId="0" applyNumberFormat="1" applyFont="1" applyBorder="1" applyAlignment="1">
      <alignment horizontal="center" vertical="center"/>
    </xf>
    <xf numFmtId="167" fontId="10" fillId="0" borderId="21" xfId="0" applyNumberFormat="1" applyFont="1" applyBorder="1" applyAlignment="1">
      <alignment horizontal="center" vertical="center"/>
    </xf>
    <xf numFmtId="167" fontId="0" fillId="0" borderId="0" xfId="0" applyNumberFormat="1" applyAlignment="1">
      <alignment vertical="center"/>
    </xf>
    <xf numFmtId="0" fontId="1" fillId="0" borderId="50" xfId="0" applyFont="1" applyFill="1" applyBorder="1" applyAlignment="1">
      <alignment horizontal="center" vertical="center" wrapText="1"/>
    </xf>
    <xf numFmtId="169" fontId="10" fillId="0" borderId="51" xfId="0" applyNumberFormat="1" applyFont="1" applyFill="1" applyBorder="1" applyAlignment="1">
      <alignment horizontal="center" vertical="center" wrapText="1"/>
    </xf>
    <xf numFmtId="169" fontId="10" fillId="0" borderId="48" xfId="0" applyNumberFormat="1" applyFont="1" applyFill="1" applyBorder="1" applyAlignment="1">
      <alignment horizontal="center" vertical="center" wrapText="1"/>
    </xf>
    <xf numFmtId="169" fontId="10" fillId="0" borderId="22" xfId="0" applyNumberFormat="1" applyFont="1" applyFill="1" applyBorder="1" applyAlignment="1">
      <alignment horizontal="center" vertical="center" wrapText="1"/>
    </xf>
    <xf numFmtId="3" fontId="3" fillId="0" borderId="46" xfId="0" applyNumberFormat="1" applyFont="1" applyBorder="1" applyAlignment="1">
      <alignment vertical="center"/>
    </xf>
    <xf numFmtId="3" fontId="3" fillId="0" borderId="35" xfId="0" applyNumberFormat="1" applyFont="1" applyBorder="1" applyAlignment="1">
      <alignment vertical="center"/>
    </xf>
    <xf numFmtId="167" fontId="3" fillId="0" borderId="35" xfId="0" applyNumberFormat="1" applyFont="1" applyFill="1" applyBorder="1" applyAlignment="1">
      <alignment horizontal="right" vertical="center" wrapText="1"/>
    </xf>
    <xf numFmtId="3" fontId="3" fillId="0" borderId="36" xfId="0" applyNumberFormat="1" applyFont="1" applyBorder="1" applyAlignment="1">
      <alignment vertical="center"/>
    </xf>
    <xf numFmtId="3" fontId="3" fillId="0" borderId="17" xfId="0" applyNumberFormat="1" applyFont="1" applyBorder="1" applyAlignment="1">
      <alignment vertical="center"/>
    </xf>
    <xf numFmtId="169" fontId="10" fillId="0" borderId="19" xfId="0" applyNumberFormat="1" applyFont="1" applyFill="1" applyBorder="1" applyAlignment="1">
      <alignment horizontal="center" vertical="center" wrapText="1"/>
    </xf>
    <xf numFmtId="169" fontId="10" fillId="0" borderId="24" xfId="0" applyNumberFormat="1" applyFont="1" applyFill="1" applyBorder="1" applyAlignment="1">
      <alignment horizontal="center" vertical="center" wrapText="1"/>
    </xf>
    <xf numFmtId="167" fontId="3" fillId="0" borderId="23" xfId="0" applyNumberFormat="1" applyFont="1" applyFill="1" applyBorder="1" applyAlignment="1">
      <alignment horizontal="right" vertical="center"/>
    </xf>
    <xf numFmtId="169" fontId="10" fillId="0" borderId="21" xfId="0" applyNumberFormat="1" applyFont="1" applyFill="1" applyBorder="1" applyAlignment="1">
      <alignment horizontal="center" vertical="center" wrapText="1"/>
    </xf>
    <xf numFmtId="169" fontId="10" fillId="0" borderId="17" xfId="0" applyNumberFormat="1" applyFont="1" applyBorder="1" applyAlignment="1">
      <alignment horizontal="center" vertical="center"/>
    </xf>
    <xf numFmtId="0" fontId="12" fillId="0" borderId="0" xfId="0" applyFont="1" applyAlignment="1">
      <alignment horizontal="right" vertical="center"/>
    </xf>
    <xf numFmtId="3" fontId="15" fillId="0" borderId="0" xfId="0" applyNumberFormat="1" applyFont="1" applyAlignment="1">
      <alignment horizontal="left" vertical="center" wrapText="1"/>
    </xf>
    <xf numFmtId="3" fontId="3" fillId="0" borderId="52" xfId="0" applyNumberFormat="1" applyFont="1" applyBorder="1" applyAlignment="1">
      <alignment horizontal="center" vertical="center"/>
    </xf>
    <xf numFmtId="3" fontId="3" fillId="0" borderId="53" xfId="0" applyNumberFormat="1" applyFont="1" applyBorder="1" applyAlignment="1">
      <alignment horizontal="center" vertical="center"/>
    </xf>
    <xf numFmtId="3" fontId="3" fillId="0" borderId="54" xfId="0" applyNumberFormat="1" applyFont="1" applyBorder="1" applyAlignment="1">
      <alignment horizontal="center" vertical="center"/>
    </xf>
    <xf numFmtId="3" fontId="3" fillId="0" borderId="35" xfId="0" applyNumberFormat="1" applyFont="1" applyBorder="1" applyAlignment="1">
      <alignment horizontal="center" vertical="center"/>
    </xf>
    <xf numFmtId="3" fontId="3" fillId="0" borderId="36" xfId="0" applyNumberFormat="1" applyFont="1" applyBorder="1" applyAlignment="1">
      <alignment horizontal="center" vertical="center"/>
    </xf>
    <xf numFmtId="167" fontId="10" fillId="0" borderId="14" xfId="0" applyNumberFormat="1" applyFont="1" applyBorder="1" applyAlignment="1">
      <alignment horizontal="center" vertical="center"/>
    </xf>
    <xf numFmtId="167" fontId="10" fillId="0" borderId="19" xfId="0" applyNumberFormat="1" applyFont="1" applyBorder="1" applyAlignment="1">
      <alignment horizontal="center" vertical="center"/>
    </xf>
    <xf numFmtId="167" fontId="10" fillId="0" borderId="55" xfId="0" applyNumberFormat="1" applyFont="1" applyBorder="1" applyAlignment="1">
      <alignment horizontal="center" vertical="center"/>
    </xf>
    <xf numFmtId="3" fontId="3" fillId="0" borderId="46" xfId="0" applyNumberFormat="1" applyFont="1" applyBorder="1" applyAlignment="1">
      <alignment horizontal="center" vertical="center"/>
    </xf>
    <xf numFmtId="3" fontId="1" fillId="0" borderId="29"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5" xfId="0" applyNumberFormat="1" applyFont="1" applyBorder="1" applyAlignment="1">
      <alignment vertical="center"/>
    </xf>
    <xf numFmtId="3" fontId="1" fillId="0" borderId="45" xfId="0" applyNumberFormat="1" applyFont="1" applyBorder="1" applyAlignment="1">
      <alignment vertical="center"/>
    </xf>
    <xf numFmtId="3" fontId="1" fillId="0" borderId="26" xfId="0" applyNumberFormat="1" applyFont="1" applyBorder="1" applyAlignment="1">
      <alignment vertical="center"/>
    </xf>
    <xf numFmtId="3" fontId="1" fillId="0" borderId="38"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29" xfId="0" applyNumberFormat="1" applyFont="1" applyBorder="1" applyAlignment="1">
      <alignment horizontal="center" vertical="center"/>
    </xf>
    <xf numFmtId="0" fontId="4" fillId="0" borderId="32" xfId="0" applyFont="1" applyBorder="1" applyAlignment="1">
      <alignment horizontal="center" vertical="center" wrapText="1"/>
    </xf>
    <xf numFmtId="3" fontId="3" fillId="0" borderId="37" xfId="0" applyNumberFormat="1" applyFont="1" applyFill="1" applyBorder="1" applyAlignment="1">
      <alignment vertical="center"/>
    </xf>
    <xf numFmtId="167" fontId="2" fillId="0" borderId="14"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4" fillId="0" borderId="49" xfId="0" applyFont="1" applyBorder="1" applyAlignment="1">
      <alignment horizontal="center" vertical="center" wrapText="1"/>
    </xf>
    <xf numFmtId="0" fontId="4" fillId="0" borderId="17" xfId="0" applyFont="1" applyBorder="1" applyAlignment="1">
      <alignment horizontal="center" vertical="center" wrapText="1"/>
    </xf>
    <xf numFmtId="170" fontId="2" fillId="0" borderId="10" xfId="0" applyNumberFormat="1" applyFont="1" applyFill="1" applyBorder="1" applyAlignment="1">
      <alignment horizontal="right" vertical="center" wrapText="1"/>
    </xf>
    <xf numFmtId="169" fontId="6"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3" fontId="2" fillId="0" borderId="56" xfId="0" applyNumberFormat="1" applyFont="1" applyFill="1" applyBorder="1" applyAlignment="1">
      <alignment horizontal="right" vertical="center" wrapText="1"/>
    </xf>
    <xf numFmtId="167" fontId="5" fillId="0" borderId="49" xfId="0" applyNumberFormat="1" applyFont="1" applyBorder="1" applyAlignment="1">
      <alignment horizontal="center" vertical="center" wrapText="1"/>
    </xf>
    <xf numFmtId="0" fontId="0" fillId="0" borderId="8" xfId="0" applyBorder="1" applyAlignment="1">
      <alignment vertical="center"/>
    </xf>
    <xf numFmtId="0" fontId="4" fillId="0" borderId="8" xfId="0" applyFont="1" applyBorder="1" applyAlignment="1">
      <alignment vertical="center" wrapText="1"/>
    </xf>
    <xf numFmtId="3" fontId="2" fillId="0" borderId="8" xfId="0" applyNumberFormat="1" applyFont="1" applyFill="1" applyBorder="1" applyAlignment="1">
      <alignment horizontal="right" vertical="center" wrapText="1"/>
    </xf>
    <xf numFmtId="0" fontId="0" fillId="0" borderId="0" xfId="0" applyFont="1" applyBorder="1" applyAlignment="1">
      <alignment vertical="center"/>
    </xf>
    <xf numFmtId="0" fontId="1" fillId="5" borderId="10" xfId="0" applyFont="1" applyFill="1" applyBorder="1" applyAlignment="1">
      <alignment horizontal="center" vertical="center"/>
    </xf>
    <xf numFmtId="3" fontId="2" fillId="0" borderId="7" xfId="0" applyNumberFormat="1" applyFont="1" applyFill="1" applyBorder="1" applyAlignment="1">
      <alignment horizontal="right" vertical="center" wrapText="1"/>
    </xf>
    <xf numFmtId="0" fontId="4" fillId="0" borderId="19" xfId="0" applyFont="1" applyBorder="1" applyAlignment="1">
      <alignment horizontal="center" vertical="center" wrapText="1"/>
    </xf>
    <xf numFmtId="0" fontId="3" fillId="0" borderId="23" xfId="0" applyFont="1" applyBorder="1" applyAlignment="1">
      <alignment vertical="center"/>
    </xf>
    <xf numFmtId="0" fontId="3" fillId="0" borderId="24"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69" fontId="5" fillId="0" borderId="25" xfId="0" applyNumberFormat="1" applyFont="1" applyFill="1" applyBorder="1" applyAlignment="1">
      <alignment horizontal="center" vertical="center" wrapText="1"/>
    </xf>
    <xf numFmtId="169" fontId="5" fillId="0" borderId="21"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168" fontId="2" fillId="0" borderId="5" xfId="0" applyNumberFormat="1" applyFont="1" applyBorder="1" applyAlignment="1">
      <alignment horizontal="center" vertical="center" wrapText="1"/>
    </xf>
    <xf numFmtId="167" fontId="2" fillId="0" borderId="0" xfId="0" applyNumberFormat="1" applyFont="1" applyBorder="1" applyAlignment="1">
      <alignment horizontal="center" vertical="center" wrapText="1"/>
    </xf>
    <xf numFmtId="167" fontId="6"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167" fontId="5" fillId="0" borderId="0" xfId="0" applyNumberFormat="1" applyFont="1" applyBorder="1" applyAlignment="1">
      <alignment horizontal="center" vertical="center" wrapText="1"/>
    </xf>
    <xf numFmtId="167" fontId="5" fillId="0" borderId="10" xfId="0" applyNumberFormat="1"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170" fontId="2" fillId="0" borderId="0" xfId="0" applyNumberFormat="1" applyFont="1" applyFill="1" applyBorder="1" applyAlignment="1">
      <alignment horizontal="right" vertical="center" wrapText="1"/>
    </xf>
    <xf numFmtId="0" fontId="1" fillId="5" borderId="3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9" xfId="0" applyFont="1" applyBorder="1" applyAlignment="1">
      <alignment vertical="center" wrapText="1"/>
    </xf>
    <xf numFmtId="0" fontId="18" fillId="0" borderId="9" xfId="0" applyFont="1" applyBorder="1" applyAlignment="1">
      <alignment horizontal="center" vertical="center" wrapText="1"/>
    </xf>
    <xf numFmtId="0" fontId="18" fillId="0" borderId="12" xfId="0" applyFont="1" applyBorder="1" applyAlignment="1">
      <alignment vertical="center" wrapText="1"/>
    </xf>
    <xf numFmtId="0" fontId="19" fillId="0" borderId="4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41"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4"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3" fontId="2" fillId="0" borderId="16" xfId="0" applyNumberFormat="1" applyFont="1" applyBorder="1" applyAlignment="1">
      <alignment horizontal="right" vertical="center" wrapText="1"/>
    </xf>
    <xf numFmtId="0" fontId="2" fillId="0" borderId="24" xfId="0" applyFont="1" applyBorder="1" applyAlignment="1">
      <alignment horizontal="center" vertical="center" wrapText="1"/>
    </xf>
    <xf numFmtId="3" fontId="2" fillId="0" borderId="20" xfId="0" applyNumberFormat="1" applyFont="1" applyBorder="1" applyAlignment="1">
      <alignment horizontal="right" vertical="center" wrapText="1"/>
    </xf>
    <xf numFmtId="0" fontId="2" fillId="0" borderId="21" xfId="0" applyFont="1" applyBorder="1" applyAlignment="1">
      <alignment horizontal="center" vertical="center" wrapText="1"/>
    </xf>
    <xf numFmtId="3" fontId="2" fillId="0" borderId="27" xfId="0" applyNumberFormat="1" applyFont="1" applyBorder="1" applyAlignment="1">
      <alignment horizontal="right" vertical="center" wrapText="1"/>
    </xf>
    <xf numFmtId="0" fontId="2" fillId="0" borderId="14"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 fillId="0" borderId="57" xfId="0" applyFont="1" applyBorder="1" applyAlignment="1">
      <alignment horizontal="center" vertical="center" wrapText="1"/>
    </xf>
    <xf numFmtId="0" fontId="3" fillId="0" borderId="0" xfId="0" applyFont="1" applyFill="1" applyBorder="1" applyAlignment="1">
      <alignment vertical="center" wrapText="1"/>
    </xf>
    <xf numFmtId="0" fontId="4" fillId="0" borderId="57" xfId="0" applyFont="1" applyBorder="1" applyAlignment="1">
      <alignment horizontal="right" vertical="center" wrapText="1"/>
    </xf>
    <xf numFmtId="3" fontId="4" fillId="0" borderId="57" xfId="0" applyNumberFormat="1" applyFont="1" applyBorder="1" applyAlignment="1">
      <alignment horizontal="right" vertical="center" wrapText="1"/>
    </xf>
    <xf numFmtId="0" fontId="5" fillId="0" borderId="57" xfId="0" applyFont="1" applyFill="1" applyBorder="1" applyAlignment="1">
      <alignment horizontal="center" vertical="center" wrapText="1"/>
    </xf>
    <xf numFmtId="167" fontId="4" fillId="0" borderId="57" xfId="0" applyNumberFormat="1" applyFont="1" applyFill="1" applyBorder="1" applyAlignment="1">
      <alignment horizontal="center" vertical="center" wrapText="1"/>
    </xf>
    <xf numFmtId="167" fontId="4" fillId="0" borderId="57" xfId="0" applyNumberFormat="1" applyFont="1" applyBorder="1" applyAlignment="1">
      <alignment horizontal="center" vertical="center" wrapText="1"/>
    </xf>
    <xf numFmtId="0" fontId="5" fillId="0" borderId="57" xfId="0" applyFont="1" applyBorder="1" applyAlignment="1">
      <alignment horizontal="center" vertical="center" wrapText="1"/>
    </xf>
    <xf numFmtId="170" fontId="2" fillId="0" borderId="57"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5" borderId="15" xfId="0" applyFont="1" applyFill="1" applyBorder="1" applyAlignment="1">
      <alignment horizontal="center" vertical="center"/>
    </xf>
    <xf numFmtId="3" fontId="3" fillId="0" borderId="0" xfId="0" applyNumberFormat="1" applyFont="1" applyFill="1" applyBorder="1" applyAlignment="1" quotePrefix="1">
      <alignment horizontal="right" vertical="center"/>
    </xf>
    <xf numFmtId="3" fontId="3" fillId="0" borderId="0" xfId="0" applyNumberFormat="1" applyFont="1" applyFill="1" applyBorder="1" applyAlignment="1">
      <alignment horizontal="right" vertical="center"/>
    </xf>
    <xf numFmtId="0" fontId="7" fillId="0" borderId="0" xfId="0" applyFont="1" applyBorder="1" applyAlignment="1">
      <alignment vertical="center"/>
    </xf>
    <xf numFmtId="3" fontId="1" fillId="5" borderId="7" xfId="0" applyNumberFormat="1" applyFont="1" applyFill="1" applyBorder="1" applyAlignment="1">
      <alignment horizontal="center" vertical="center"/>
    </xf>
    <xf numFmtId="3" fontId="1" fillId="5" borderId="38" xfId="0" applyNumberFormat="1" applyFont="1" applyFill="1" applyBorder="1" applyAlignment="1">
      <alignment horizontal="center" vertical="center"/>
    </xf>
    <xf numFmtId="0" fontId="1" fillId="0" borderId="37" xfId="0" applyFont="1" applyBorder="1" applyAlignment="1">
      <alignment horizontal="center" vertical="center"/>
    </xf>
    <xf numFmtId="167" fontId="2" fillId="0" borderId="58" xfId="0" applyNumberFormat="1" applyFont="1" applyBorder="1" applyAlignment="1">
      <alignment horizontal="center" vertical="center" wrapText="1"/>
    </xf>
    <xf numFmtId="167" fontId="2" fillId="0" borderId="4"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1" fillId="0" borderId="7" xfId="0" applyFont="1" applyBorder="1" applyAlignment="1">
      <alignment horizontal="left" vertical="center"/>
    </xf>
    <xf numFmtId="0" fontId="1" fillId="0" borderId="49" xfId="0" applyFont="1" applyBorder="1" applyAlignment="1">
      <alignment horizontal="left" vertical="center"/>
    </xf>
    <xf numFmtId="0" fontId="1" fillId="0" borderId="13" xfId="0" applyFont="1" applyBorder="1" applyAlignment="1">
      <alignment horizontal="left" vertical="center"/>
    </xf>
    <xf numFmtId="0" fontId="3" fillId="0" borderId="11" xfId="0" applyFont="1" applyFill="1" applyBorder="1" applyAlignment="1">
      <alignment vertical="center"/>
    </xf>
    <xf numFmtId="0" fontId="4" fillId="0" borderId="49" xfId="0" applyFont="1" applyBorder="1" applyAlignment="1">
      <alignment horizontal="center" vertical="center" wrapText="1"/>
    </xf>
    <xf numFmtId="0" fontId="4" fillId="0" borderId="13" xfId="0" applyFont="1" applyBorder="1" applyAlignment="1">
      <alignment horizontal="center" vertical="center" wrapText="1"/>
    </xf>
    <xf numFmtId="167" fontId="4" fillId="0" borderId="58" xfId="0" applyNumberFormat="1" applyFont="1" applyBorder="1" applyAlignment="1">
      <alignment horizontal="center" vertical="center" wrapText="1"/>
    </xf>
    <xf numFmtId="167" fontId="4" fillId="0" borderId="4" xfId="0" applyNumberFormat="1" applyFont="1" applyBorder="1" applyAlignment="1">
      <alignment horizontal="center" vertical="center" wrapText="1"/>
    </xf>
    <xf numFmtId="168" fontId="2" fillId="0" borderId="58" xfId="0" applyNumberFormat="1" applyFont="1" applyBorder="1" applyAlignment="1">
      <alignment horizontal="center" vertical="center" wrapText="1"/>
    </xf>
    <xf numFmtId="168" fontId="4" fillId="0" borderId="2"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 fillId="0" borderId="59"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0" xfId="0" applyFont="1" applyBorder="1" applyAlignment="1">
      <alignment horizontal="center" vertical="center" textRotation="90" wrapText="1"/>
    </xf>
    <xf numFmtId="0" fontId="1" fillId="0" borderId="61" xfId="0" applyFont="1" applyBorder="1" applyAlignment="1">
      <alignment horizontal="center" vertical="center" textRotation="90" wrapText="1"/>
    </xf>
    <xf numFmtId="0" fontId="1" fillId="0" borderId="62" xfId="0" applyFont="1" applyBorder="1" applyAlignment="1">
      <alignment horizontal="center" vertical="center" textRotation="90" wrapText="1"/>
    </xf>
    <xf numFmtId="0" fontId="3" fillId="0" borderId="4" xfId="0" applyFont="1" applyBorder="1" applyAlignment="1">
      <alignment vertical="center"/>
    </xf>
    <xf numFmtId="0" fontId="3" fillId="0" borderId="1" xfId="0" applyFont="1" applyBorder="1" applyAlignment="1">
      <alignment horizontal="right" vertical="center"/>
    </xf>
    <xf numFmtId="3" fontId="3" fillId="0" borderId="1" xfId="0" applyNumberFormat="1" applyFont="1" applyBorder="1" applyAlignment="1">
      <alignment horizontal="right" vertical="center"/>
    </xf>
    <xf numFmtId="0" fontId="3" fillId="0" borderId="1" xfId="0"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 fillId="5" borderId="63" xfId="0" applyFont="1" applyFill="1" applyBorder="1" applyAlignment="1">
      <alignment horizontal="center" vertical="center"/>
    </xf>
    <xf numFmtId="0" fontId="1" fillId="0" borderId="33"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3" fontId="3" fillId="0" borderId="34" xfId="0" applyNumberFormat="1" applyFont="1" applyFill="1" applyBorder="1" applyAlignment="1">
      <alignment horizontal="right" vertical="center" wrapText="1"/>
    </xf>
    <xf numFmtId="3" fontId="3" fillId="0" borderId="27" xfId="0" applyNumberFormat="1" applyFont="1" applyFill="1" applyBorder="1" applyAlignment="1">
      <alignment horizontal="right" vertical="center" wrapText="1"/>
    </xf>
    <xf numFmtId="4" fontId="3" fillId="0" borderId="2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35" xfId="0" applyNumberFormat="1" applyFont="1" applyBorder="1" applyAlignment="1">
      <alignment horizontal="right" vertical="center" wrapText="1"/>
    </xf>
    <xf numFmtId="4" fontId="3" fillId="0" borderId="16"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0" fontId="1" fillId="5" borderId="38" xfId="0" applyFont="1" applyFill="1" applyBorder="1" applyAlignment="1">
      <alignment horizontal="center" vertical="center"/>
    </xf>
    <xf numFmtId="0" fontId="10" fillId="0" borderId="0" xfId="0" applyFont="1" applyBorder="1" applyAlignment="1">
      <alignment horizontal="center" vertical="center"/>
    </xf>
    <xf numFmtId="0" fontId="3" fillId="0" borderId="12" xfId="0" applyFont="1" applyBorder="1" applyAlignment="1">
      <alignment vertical="center"/>
    </xf>
    <xf numFmtId="3" fontId="3" fillId="0" borderId="8" xfId="0" applyNumberFormat="1" applyFont="1" applyBorder="1" applyAlignment="1">
      <alignment horizontal="right" vertical="center"/>
    </xf>
    <xf numFmtId="0" fontId="3" fillId="0" borderId="8" xfId="0" applyFont="1" applyBorder="1" applyAlignment="1">
      <alignment horizontal="right" vertical="center" wrapText="1"/>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 fillId="0" borderId="55" xfId="0" applyFont="1" applyFill="1" applyBorder="1" applyAlignment="1">
      <alignment horizontal="center" vertical="center" textRotation="90" wrapText="1"/>
    </xf>
    <xf numFmtId="0" fontId="10" fillId="0" borderId="8" xfId="0" applyFont="1" applyFill="1" applyBorder="1" applyAlignment="1">
      <alignment horizontal="center" vertical="center"/>
    </xf>
    <xf numFmtId="0" fontId="3" fillId="0" borderId="16" xfId="0" applyFont="1" applyBorder="1" applyAlignment="1">
      <alignment vertical="center"/>
    </xf>
    <xf numFmtId="3" fontId="3" fillId="0" borderId="16" xfId="0" applyNumberFormat="1" applyFont="1" applyFill="1" applyBorder="1" applyAlignment="1">
      <alignment horizontal="right" vertical="center" wrapText="1"/>
    </xf>
    <xf numFmtId="0" fontId="10" fillId="0" borderId="16" xfId="0" applyFont="1" applyBorder="1" applyAlignment="1">
      <alignment horizontal="center" vertical="center"/>
    </xf>
    <xf numFmtId="3" fontId="3" fillId="0" borderId="24" xfId="0" applyNumberFormat="1" applyFont="1" applyFill="1" applyBorder="1" applyAlignment="1">
      <alignment horizontal="right" vertical="center" wrapText="1"/>
    </xf>
    <xf numFmtId="0" fontId="3" fillId="0" borderId="20" xfId="0" applyFont="1" applyBorder="1" applyAlignment="1">
      <alignment horizontal="right" vertical="center" wrapText="1"/>
    </xf>
    <xf numFmtId="0" fontId="10" fillId="0" borderId="20" xfId="0" applyFont="1" applyBorder="1" applyAlignment="1">
      <alignment horizontal="center" vertical="center"/>
    </xf>
    <xf numFmtId="3" fontId="3" fillId="0" borderId="21" xfId="0" applyNumberFormat="1" applyFont="1" applyFill="1" applyBorder="1" applyAlignment="1">
      <alignment horizontal="right" vertical="center" wrapText="1"/>
    </xf>
    <xf numFmtId="3" fontId="3" fillId="0" borderId="27" xfId="0" applyNumberFormat="1" applyFont="1" applyBorder="1" applyAlignment="1">
      <alignment horizontal="right" vertical="center" wrapText="1"/>
    </xf>
    <xf numFmtId="0" fontId="1"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3" fillId="0" borderId="34" xfId="0" applyFont="1" applyBorder="1" applyAlignment="1">
      <alignment horizontal="right" vertical="center" wrapText="1"/>
    </xf>
    <xf numFmtId="0" fontId="3" fillId="0" borderId="35" xfId="0" applyFont="1" applyBorder="1" applyAlignment="1">
      <alignment horizontal="right" vertical="center" wrapText="1"/>
    </xf>
    <xf numFmtId="0" fontId="3" fillId="0" borderId="36" xfId="0" applyFont="1" applyBorder="1" applyAlignment="1">
      <alignment horizontal="right" vertical="center" wrapText="1"/>
    </xf>
    <xf numFmtId="0" fontId="1" fillId="0" borderId="26" xfId="0" applyFont="1" applyBorder="1" applyAlignment="1">
      <alignment horizontal="center" vertical="center" wrapText="1"/>
    </xf>
    <xf numFmtId="0" fontId="3" fillId="0" borderId="39" xfId="0" applyFont="1" applyBorder="1" applyAlignment="1">
      <alignment vertical="center"/>
    </xf>
    <xf numFmtId="0" fontId="3" fillId="0" borderId="45" xfId="0" applyFont="1" applyBorder="1" applyAlignment="1">
      <alignment vertical="center"/>
    </xf>
    <xf numFmtId="0" fontId="3" fillId="0" borderId="26" xfId="0" applyFont="1" applyBorder="1" applyAlignment="1">
      <alignment vertical="center"/>
    </xf>
    <xf numFmtId="0" fontId="1" fillId="0" borderId="30" xfId="0" applyFont="1" applyBorder="1" applyAlignment="1">
      <alignment horizontal="center" vertical="center"/>
    </xf>
    <xf numFmtId="0" fontId="1" fillId="0" borderId="64" xfId="0" applyFont="1" applyBorder="1" applyAlignment="1">
      <alignment horizontal="center" vertical="center"/>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51" xfId="0" applyFont="1" applyBorder="1" applyAlignment="1">
      <alignment horizontal="center" vertical="center"/>
    </xf>
    <xf numFmtId="0" fontId="1" fillId="0" borderId="19" xfId="0" applyFont="1" applyBorder="1" applyAlignment="1">
      <alignment horizontal="center" vertical="center"/>
    </xf>
    <xf numFmtId="49" fontId="1" fillId="0" borderId="2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46"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6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lignment horizontal="left" vertical="center" wrapText="1"/>
    </xf>
    <xf numFmtId="168" fontId="2" fillId="0" borderId="2" xfId="0" applyNumberFormat="1" applyFont="1" applyBorder="1" applyAlignment="1">
      <alignment horizontal="center" vertical="center" wrapText="1"/>
    </xf>
    <xf numFmtId="168" fontId="2" fillId="0" borderId="4" xfId="0" applyNumberFormat="1" applyFont="1" applyBorder="1" applyAlignment="1">
      <alignment horizontal="center" vertical="center" wrapText="1"/>
    </xf>
    <xf numFmtId="0" fontId="1" fillId="0" borderId="14" xfId="0" applyFont="1" applyBorder="1" applyAlignment="1">
      <alignment horizontal="center" vertical="center"/>
    </xf>
    <xf numFmtId="167" fontId="4" fillId="0" borderId="2"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0" fontId="3" fillId="0" borderId="9" xfId="0" applyFont="1" applyFill="1" applyBorder="1" applyAlignment="1">
      <alignment vertical="center"/>
    </xf>
    <xf numFmtId="167" fontId="4" fillId="0" borderId="2"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170" fontId="4" fillId="0" borderId="4" xfId="0" applyNumberFormat="1" applyFont="1" applyBorder="1" applyAlignment="1">
      <alignment horizontal="center" vertical="center" wrapText="1"/>
    </xf>
    <xf numFmtId="170" fontId="2" fillId="0" borderId="2" xfId="0" applyNumberFormat="1" applyFont="1" applyBorder="1" applyAlignment="1">
      <alignment horizontal="center" vertical="center" wrapText="1"/>
    </xf>
    <xf numFmtId="170" fontId="2" fillId="0" borderId="4" xfId="0" applyNumberFormat="1" applyFont="1" applyBorder="1" applyAlignment="1">
      <alignment horizontal="center" vertical="center" wrapText="1"/>
    </xf>
    <xf numFmtId="3" fontId="2" fillId="0" borderId="2"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0" fontId="2" fillId="0" borderId="57" xfId="0" applyFont="1" applyBorder="1" applyAlignment="1">
      <alignment horizontal="left" vertical="center" wrapText="1"/>
    </xf>
    <xf numFmtId="167" fontId="4" fillId="0" borderId="61" xfId="0" applyNumberFormat="1" applyFont="1" applyBorder="1" applyAlignment="1">
      <alignment horizontal="center" vertical="center" wrapText="1"/>
    </xf>
    <xf numFmtId="167" fontId="2" fillId="0" borderId="2" xfId="0" applyNumberFormat="1" applyFont="1" applyFill="1" applyBorder="1" applyAlignment="1">
      <alignment horizontal="center" vertical="center" wrapText="1"/>
    </xf>
    <xf numFmtId="167" fontId="2" fillId="0" borderId="4"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167" fontId="2" fillId="0" borderId="6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167" fontId="4" fillId="0" borderId="7" xfId="0" applyNumberFormat="1" applyFont="1" applyFill="1" applyBorder="1" applyAlignment="1">
      <alignment horizontal="left" vertical="center"/>
    </xf>
    <xf numFmtId="167" fontId="4" fillId="0" borderId="49" xfId="0" applyNumberFormat="1" applyFont="1" applyFill="1" applyBorder="1" applyAlignment="1">
      <alignment horizontal="left" vertical="center"/>
    </xf>
    <xf numFmtId="167" fontId="4" fillId="0" borderId="13" xfId="0" applyNumberFormat="1" applyFont="1" applyFill="1" applyBorder="1" applyAlignment="1">
      <alignment horizontal="left" vertical="center"/>
    </xf>
    <xf numFmtId="170" fontId="2" fillId="0" borderId="58" xfId="0" applyNumberFormat="1" applyFont="1" applyBorder="1" applyAlignment="1">
      <alignment horizontal="center" vertical="center" wrapText="1"/>
    </xf>
    <xf numFmtId="0" fontId="4" fillId="0" borderId="58" xfId="0" applyFont="1" applyBorder="1" applyAlignment="1">
      <alignment vertical="center" wrapText="1"/>
    </xf>
    <xf numFmtId="0" fontId="4" fillId="0" borderId="6" xfId="0" applyFont="1" applyBorder="1" applyAlignment="1">
      <alignment vertical="center" wrapText="1"/>
    </xf>
    <xf numFmtId="0" fontId="4" fillId="0" borderId="61" xfId="0" applyFont="1" applyBorder="1" applyAlignment="1">
      <alignment vertical="center" wrapText="1"/>
    </xf>
    <xf numFmtId="0" fontId="4" fillId="0" borderId="2" xfId="0" applyFont="1" applyBorder="1" applyAlignment="1">
      <alignment vertical="center" wrapText="1"/>
    </xf>
    <xf numFmtId="3" fontId="4" fillId="0" borderId="2"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167" fontId="2" fillId="0" borderId="6" xfId="0" applyNumberFormat="1" applyFont="1" applyBorder="1" applyAlignment="1">
      <alignment horizontal="center" vertical="center" wrapText="1"/>
    </xf>
    <xf numFmtId="0" fontId="1" fillId="5" borderId="56" xfId="0" applyFont="1" applyFill="1" applyBorder="1" applyAlignment="1">
      <alignment horizontal="center" vertical="center" wrapText="1"/>
    </xf>
    <xf numFmtId="0" fontId="1" fillId="5" borderId="7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5"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4" fillId="0" borderId="58"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2" fillId="0" borderId="58" xfId="0" applyNumberFormat="1"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57" xfId="0" applyFont="1" applyBorder="1" applyAlignment="1">
      <alignment vertical="center" wrapText="1"/>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167" fontId="2" fillId="4" borderId="2" xfId="0" applyNumberFormat="1" applyFont="1" applyFill="1" applyBorder="1" applyAlignment="1">
      <alignment horizontal="center" vertical="center" wrapText="1"/>
    </xf>
    <xf numFmtId="167" fontId="2" fillId="4" borderId="4" xfId="0" applyNumberFormat="1"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4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57" xfId="0" applyFont="1" applyFill="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1" xfId="0" applyFont="1" applyBorder="1" applyAlignment="1">
      <alignment vertical="center" wrapText="1"/>
    </xf>
    <xf numFmtId="0" fontId="1" fillId="5" borderId="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7" fillId="5" borderId="2"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3" fontId="1" fillId="0" borderId="30" xfId="0" applyNumberFormat="1" applyFont="1" applyBorder="1" applyAlignment="1">
      <alignment vertical="center"/>
    </xf>
    <xf numFmtId="3" fontId="1" fillId="0" borderId="40" xfId="0" applyNumberFormat="1" applyFont="1" applyBorder="1" applyAlignment="1">
      <alignment vertical="center"/>
    </xf>
    <xf numFmtId="3" fontId="1" fillId="0" borderId="31" xfId="0" applyNumberFormat="1" applyFont="1" applyBorder="1" applyAlignment="1">
      <alignment vertical="center"/>
    </xf>
    <xf numFmtId="3" fontId="1" fillId="0" borderId="53" xfId="0" applyNumberFormat="1" applyFont="1" applyBorder="1" applyAlignment="1">
      <alignment vertical="center"/>
    </xf>
    <xf numFmtId="3" fontId="1" fillId="0" borderId="32" xfId="0" applyNumberFormat="1" applyFont="1" applyBorder="1" applyAlignment="1">
      <alignment vertical="center"/>
    </xf>
    <xf numFmtId="3" fontId="1" fillId="0" borderId="54" xfId="0" applyNumberFormat="1" applyFont="1" applyBorder="1" applyAlignment="1">
      <alignment vertical="center"/>
    </xf>
    <xf numFmtId="3"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wrapText="1"/>
    </xf>
    <xf numFmtId="0" fontId="21" fillId="0" borderId="0" xfId="0" applyFont="1" applyBorder="1" applyAlignment="1">
      <alignment vertical="center"/>
    </xf>
    <xf numFmtId="3" fontId="1" fillId="0" borderId="18"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1" fillId="0" borderId="19" xfId="0" applyFont="1" applyFill="1" applyBorder="1" applyAlignment="1">
      <alignment horizontal="center" vertical="center" wrapText="1"/>
    </xf>
    <xf numFmtId="0" fontId="3" fillId="0" borderId="26" xfId="0" applyFont="1" applyFill="1" applyBorder="1" applyAlignment="1">
      <alignment horizontal="center" vertical="center"/>
    </xf>
    <xf numFmtId="3" fontId="3" fillId="0" borderId="36"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3" fontId="1" fillId="0" borderId="45" xfId="0" applyNumberFormat="1" applyFont="1" applyFill="1" applyBorder="1" applyAlignment="1">
      <alignment horizontal="left" vertical="center"/>
    </xf>
    <xf numFmtId="3" fontId="3" fillId="0" borderId="24" xfId="0" applyNumberFormat="1" applyFont="1" applyFill="1" applyBorder="1" applyAlignment="1">
      <alignment horizontal="right" vertical="center"/>
    </xf>
    <xf numFmtId="3" fontId="1" fillId="0" borderId="45" xfId="0" applyNumberFormat="1" applyFont="1" applyFill="1" applyBorder="1" applyAlignment="1">
      <alignment horizontal="left" vertical="center" wrapText="1"/>
    </xf>
    <xf numFmtId="3" fontId="1" fillId="0" borderId="35" xfId="0" applyNumberFormat="1" applyFont="1" applyFill="1" applyBorder="1" applyAlignment="1">
      <alignment horizontal="right" vertical="center"/>
    </xf>
    <xf numFmtId="3" fontId="1" fillId="0" borderId="16"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3" fontId="3" fillId="6" borderId="16" xfId="0" applyNumberFormat="1" applyFont="1" applyFill="1" applyBorder="1" applyAlignment="1">
      <alignment horizontal="right" vertical="center"/>
    </xf>
    <xf numFmtId="3" fontId="1" fillId="0" borderId="35" xfId="0"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7" borderId="26" xfId="0" applyNumberFormat="1" applyFont="1" applyFill="1" applyBorder="1" applyAlignment="1">
      <alignment horizontal="left" vertical="center"/>
    </xf>
    <xf numFmtId="3" fontId="1" fillId="7" borderId="36" xfId="0" applyNumberFormat="1" applyFont="1" applyFill="1" applyBorder="1" applyAlignment="1">
      <alignment horizontal="right" vertical="center"/>
    </xf>
    <xf numFmtId="3" fontId="1" fillId="7" borderId="20" xfId="0" applyNumberFormat="1" applyFont="1" applyFill="1" applyBorder="1" applyAlignment="1">
      <alignment horizontal="right" vertical="center"/>
    </xf>
    <xf numFmtId="3" fontId="1" fillId="0" borderId="20" xfId="0" applyNumberFormat="1" applyFont="1" applyFill="1" applyBorder="1" applyAlignment="1">
      <alignment horizontal="right" vertical="center"/>
    </xf>
    <xf numFmtId="3" fontId="1" fillId="7" borderId="21" xfId="0" applyNumberFormat="1" applyFont="1" applyFill="1" applyBorder="1" applyAlignment="1">
      <alignment horizontal="right" vertical="center"/>
    </xf>
    <xf numFmtId="3" fontId="1" fillId="0" borderId="16" xfId="0" applyNumberFormat="1" applyFont="1" applyBorder="1" applyAlignment="1">
      <alignment horizontal="center" vertical="center" wrapText="1"/>
    </xf>
    <xf numFmtId="3" fontId="3" fillId="0" borderId="16" xfId="0" applyNumberFormat="1" applyFont="1" applyBorder="1" applyAlignment="1">
      <alignment vertical="center"/>
    </xf>
    <xf numFmtId="3" fontId="3" fillId="0" borderId="16" xfId="0" applyNumberFormat="1" applyFont="1" applyBorder="1" applyAlignment="1">
      <alignment horizontal="center" vertical="center"/>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3" fontId="1" fillId="6" borderId="16" xfId="0" applyNumberFormat="1" applyFont="1" applyFill="1" applyBorder="1" applyAlignment="1">
      <alignment horizontal="center" vertical="center"/>
    </xf>
    <xf numFmtId="3" fontId="1" fillId="0" borderId="16" xfId="0" applyNumberFormat="1" applyFont="1" applyFill="1" applyBorder="1" applyAlignment="1">
      <alignment horizontal="center" vertical="center"/>
    </xf>
    <xf numFmtId="3" fontId="3" fillId="6" borderId="16" xfId="0" applyNumberFormat="1" applyFont="1" applyFill="1" applyBorder="1" applyAlignment="1">
      <alignment vertical="center"/>
    </xf>
    <xf numFmtId="3" fontId="1" fillId="0" borderId="16" xfId="0" applyNumberFormat="1" applyFont="1" applyBorder="1" applyAlignment="1">
      <alignment vertical="center"/>
    </xf>
    <xf numFmtId="3" fontId="1" fillId="0" borderId="16" xfId="0" applyNumberFormat="1" applyFont="1" applyBorder="1" applyAlignment="1">
      <alignment horizontal="right" vertical="center"/>
    </xf>
    <xf numFmtId="3" fontId="1" fillId="0" borderId="18" xfId="0" applyNumberFormat="1" applyFont="1" applyBorder="1" applyAlignment="1">
      <alignment horizontal="center" vertical="center" wrapText="1"/>
    </xf>
    <xf numFmtId="3" fontId="1" fillId="6" borderId="18" xfId="0" applyNumberFormat="1" applyFont="1" applyFill="1" applyBorder="1" applyAlignment="1">
      <alignment horizontal="center" vertical="center" wrapText="1"/>
    </xf>
    <xf numFmtId="3" fontId="3" fillId="6" borderId="18" xfId="0" applyNumberFormat="1" applyFont="1" applyFill="1" applyBorder="1" applyAlignment="1">
      <alignment vertical="center"/>
    </xf>
    <xf numFmtId="3" fontId="3" fillId="0" borderId="18" xfId="0" applyNumberFormat="1" applyFont="1" applyBorder="1" applyAlignment="1">
      <alignment vertical="center"/>
    </xf>
    <xf numFmtId="3" fontId="1" fillId="0" borderId="19"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1" fillId="0" borderId="24" xfId="0" applyNumberFormat="1" applyFont="1" applyBorder="1" applyAlignment="1">
      <alignment vertical="center"/>
    </xf>
    <xf numFmtId="3" fontId="1" fillId="0" borderId="20" xfId="0" applyNumberFormat="1" applyFont="1" applyBorder="1" applyAlignment="1">
      <alignment vertical="center"/>
    </xf>
    <xf numFmtId="3" fontId="1" fillId="0" borderId="21" xfId="0" applyNumberFormat="1" applyFont="1" applyBorder="1" applyAlignment="1">
      <alignment vertical="center"/>
    </xf>
    <xf numFmtId="3" fontId="3" fillId="0" borderId="27" xfId="0" applyNumberFormat="1" applyFont="1" applyBorder="1" applyAlignment="1">
      <alignment vertical="center"/>
    </xf>
    <xf numFmtId="3" fontId="3" fillId="0" borderId="27" xfId="0" applyNumberFormat="1" applyFont="1" applyBorder="1" applyAlignment="1">
      <alignment horizontal="right" vertical="center"/>
    </xf>
    <xf numFmtId="3" fontId="3" fillId="0" borderId="14" xfId="0" applyNumberFormat="1" applyFont="1" applyBorder="1" applyAlignment="1">
      <alignment vertical="center"/>
    </xf>
    <xf numFmtId="3" fontId="3" fillId="0" borderId="20"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6" borderId="20"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xf>
    <xf numFmtId="3" fontId="3" fillId="0" borderId="21"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3" fillId="0" borderId="35" xfId="0" applyNumberFormat="1" applyFont="1" applyBorder="1" applyAlignment="1">
      <alignment horizontal="center" vertical="center"/>
    </xf>
    <xf numFmtId="3" fontId="3" fillId="0" borderId="36" xfId="0" applyNumberFormat="1" applyFont="1" applyBorder="1" applyAlignment="1">
      <alignment horizontal="center" vertical="center"/>
    </xf>
    <xf numFmtId="3" fontId="3" fillId="0" borderId="34" xfId="0" applyNumberFormat="1" applyFont="1" applyBorder="1" applyAlignment="1">
      <alignment vertical="center"/>
    </xf>
    <xf numFmtId="3" fontId="1" fillId="0" borderId="35" xfId="0" applyNumberFormat="1" applyFont="1" applyBorder="1" applyAlignment="1">
      <alignment vertical="center"/>
    </xf>
    <xf numFmtId="3" fontId="1" fillId="0" borderId="74" xfId="0" applyNumberFormat="1" applyFont="1" applyBorder="1" applyAlignment="1">
      <alignment vertical="center"/>
    </xf>
    <xf numFmtId="3" fontId="22" fillId="0" borderId="15" xfId="0" applyNumberFormat="1" applyFont="1" applyBorder="1" applyAlignment="1">
      <alignment horizontal="center" vertical="center" wrapText="1"/>
    </xf>
    <xf numFmtId="3" fontId="22" fillId="0" borderId="45" xfId="0" applyNumberFormat="1" applyFont="1" applyBorder="1" applyAlignment="1">
      <alignment horizontal="center" vertical="center" wrapText="1"/>
    </xf>
    <xf numFmtId="3" fontId="22" fillId="0" borderId="26" xfId="0" applyNumberFormat="1" applyFont="1" applyBorder="1" applyAlignment="1">
      <alignment horizontal="center" vertical="center" wrapText="1"/>
    </xf>
    <xf numFmtId="3" fontId="3" fillId="0" borderId="39" xfId="0" applyNumberFormat="1" applyFont="1" applyBorder="1" applyAlignment="1">
      <alignment horizontal="center" vertical="center"/>
    </xf>
    <xf numFmtId="3" fontId="3" fillId="6" borderId="45" xfId="0" applyNumberFormat="1" applyFont="1" applyFill="1" applyBorder="1" applyAlignment="1">
      <alignment horizontal="center" vertical="center"/>
    </xf>
    <xf numFmtId="3" fontId="3" fillId="0" borderId="4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6" borderId="46" xfId="0" applyNumberFormat="1" applyFont="1" applyFill="1" applyBorder="1" applyAlignment="1">
      <alignment horizontal="center" vertical="center"/>
    </xf>
    <xf numFmtId="3" fontId="1" fillId="6" borderId="18" xfId="0" applyNumberFormat="1" applyFont="1" applyFill="1" applyBorder="1" applyAlignment="1">
      <alignment horizontal="center" vertical="center"/>
    </xf>
    <xf numFmtId="3" fontId="1" fillId="6" borderId="20"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5"/>
  <sheetViews>
    <sheetView zoomScale="130" zoomScaleNormal="130" workbookViewId="0" topLeftCell="A1">
      <selection activeCell="A1" sqref="A1"/>
    </sheetView>
  </sheetViews>
  <sheetFormatPr defaultColWidth="9.33203125" defaultRowHeight="12.75"/>
  <cols>
    <col min="1" max="1" width="11.5" style="8" customWidth="1"/>
    <col min="2" max="2" width="8.83203125" style="250" customWidth="1"/>
    <col min="3" max="20" width="7.5" style="250" customWidth="1"/>
    <col min="21" max="26" width="7.83203125" style="250" customWidth="1"/>
    <col min="27" max="16384" width="8.83203125" style="250" customWidth="1"/>
  </cols>
  <sheetData>
    <row r="1" spans="1:26" ht="30.75" customHeight="1" thickBot="1">
      <c r="A1" s="268" t="s">
        <v>25</v>
      </c>
      <c r="B1" s="214">
        <v>2013</v>
      </c>
      <c r="C1" s="469">
        <v>2007</v>
      </c>
      <c r="D1" s="470"/>
      <c r="E1" s="470"/>
      <c r="F1" s="470"/>
      <c r="G1" s="470"/>
      <c r="H1" s="471"/>
      <c r="I1" s="472">
        <v>2010</v>
      </c>
      <c r="J1" s="473"/>
      <c r="K1" s="473"/>
      <c r="L1" s="473"/>
      <c r="M1" s="473"/>
      <c r="N1" s="474"/>
      <c r="O1" s="472">
        <v>2013</v>
      </c>
      <c r="P1" s="473"/>
      <c r="Q1" s="473"/>
      <c r="R1" s="473"/>
      <c r="S1" s="473"/>
      <c r="T1" s="474"/>
      <c r="U1" s="472" t="s">
        <v>234</v>
      </c>
      <c r="V1" s="473"/>
      <c r="W1" s="473"/>
      <c r="X1" s="473"/>
      <c r="Y1" s="473"/>
      <c r="Z1" s="475"/>
    </row>
    <row r="2" spans="1:26" ht="63" customHeight="1">
      <c r="A2" s="270" t="s">
        <v>27</v>
      </c>
      <c r="B2" s="207" t="s">
        <v>206</v>
      </c>
      <c r="C2" s="206" t="s">
        <v>112</v>
      </c>
      <c r="D2" s="251" t="s">
        <v>215</v>
      </c>
      <c r="E2" s="251" t="s">
        <v>216</v>
      </c>
      <c r="F2" s="251" t="s">
        <v>26</v>
      </c>
      <c r="G2" s="251" t="s">
        <v>246</v>
      </c>
      <c r="H2" s="207" t="s">
        <v>247</v>
      </c>
      <c r="I2" s="206" t="s">
        <v>112</v>
      </c>
      <c r="J2" s="251" t="s">
        <v>215</v>
      </c>
      <c r="K2" s="251" t="s">
        <v>216</v>
      </c>
      <c r="L2" s="251" t="s">
        <v>26</v>
      </c>
      <c r="M2" s="251" t="s">
        <v>246</v>
      </c>
      <c r="N2" s="258" t="s">
        <v>247</v>
      </c>
      <c r="O2" s="206" t="s">
        <v>112</v>
      </c>
      <c r="P2" s="251" t="s">
        <v>215</v>
      </c>
      <c r="Q2" s="251" t="s">
        <v>216</v>
      </c>
      <c r="R2" s="251" t="s">
        <v>26</v>
      </c>
      <c r="S2" s="251" t="s">
        <v>246</v>
      </c>
      <c r="T2" s="258" t="s">
        <v>247</v>
      </c>
      <c r="U2" s="206" t="s">
        <v>112</v>
      </c>
      <c r="V2" s="251" t="s">
        <v>215</v>
      </c>
      <c r="W2" s="251" t="s">
        <v>216</v>
      </c>
      <c r="X2" s="251" t="s">
        <v>26</v>
      </c>
      <c r="Y2" s="251" t="s">
        <v>246</v>
      </c>
      <c r="Z2" s="207" t="s">
        <v>247</v>
      </c>
    </row>
    <row r="3" spans="1:26" ht="12" customHeight="1">
      <c r="A3" s="266" t="s">
        <v>28</v>
      </c>
      <c r="B3" s="267">
        <v>144599</v>
      </c>
      <c r="C3" s="227">
        <v>1727</v>
      </c>
      <c r="D3" s="252">
        <v>13708</v>
      </c>
      <c r="E3" s="253">
        <v>139066</v>
      </c>
      <c r="F3" s="253">
        <v>37052</v>
      </c>
      <c r="G3" s="253">
        <v>261529</v>
      </c>
      <c r="H3" s="254">
        <v>219145</v>
      </c>
      <c r="I3" s="227">
        <v>1702</v>
      </c>
      <c r="J3" s="228">
        <v>13456</v>
      </c>
      <c r="K3" s="253">
        <v>115205</v>
      </c>
      <c r="L3" s="253">
        <v>53947</v>
      </c>
      <c r="M3" s="228">
        <v>223003</v>
      </c>
      <c r="N3" s="261">
        <v>203250</v>
      </c>
      <c r="O3" s="263">
        <v>1672</v>
      </c>
      <c r="P3" s="129">
        <v>13156</v>
      </c>
      <c r="Q3" s="129">
        <v>127642</v>
      </c>
      <c r="R3" s="129">
        <v>50626</v>
      </c>
      <c r="S3" s="129">
        <v>226835</v>
      </c>
      <c r="T3" s="264">
        <v>243587</v>
      </c>
      <c r="U3" s="229">
        <f aca="true" t="shared" si="0" ref="U3:U25">100*O3/C3</f>
        <v>96.81528662420382</v>
      </c>
      <c r="V3" s="230">
        <f aca="true" t="shared" si="1" ref="V3:V25">100*P3/D3</f>
        <v>95.97315436241611</v>
      </c>
      <c r="W3" s="230">
        <f aca="true" t="shared" si="2" ref="W3:W25">100*Q3/E3</f>
        <v>91.78519551867458</v>
      </c>
      <c r="X3" s="230">
        <f aca="true" t="shared" si="3" ref="X3:X25">100*R3/F3</f>
        <v>136.63499946021807</v>
      </c>
      <c r="Y3" s="230">
        <f aca="true" t="shared" si="4" ref="Y3:Y25">100*S3/G3</f>
        <v>86.73416714781152</v>
      </c>
      <c r="Z3" s="231">
        <f aca="true" t="shared" si="5" ref="Z3:Z25">100*T3/H3</f>
        <v>111.15334595815555</v>
      </c>
    </row>
    <row r="4" spans="1:26" ht="12" customHeight="1">
      <c r="A4" s="259" t="s">
        <v>29</v>
      </c>
      <c r="B4" s="208">
        <v>126654</v>
      </c>
      <c r="C4" s="227">
        <v>1145</v>
      </c>
      <c r="D4" s="252">
        <v>10142</v>
      </c>
      <c r="E4" s="253">
        <v>98699</v>
      </c>
      <c r="F4" s="253">
        <v>32550</v>
      </c>
      <c r="G4" s="253">
        <v>212216</v>
      </c>
      <c r="H4" s="254">
        <v>49231</v>
      </c>
      <c r="I4" s="227">
        <v>1145</v>
      </c>
      <c r="J4" s="228">
        <v>12122</v>
      </c>
      <c r="K4" s="253">
        <v>100180</v>
      </c>
      <c r="L4" s="253">
        <v>40800</v>
      </c>
      <c r="M4" s="228">
        <v>212915</v>
      </c>
      <c r="N4" s="261">
        <v>58947</v>
      </c>
      <c r="O4" s="263">
        <v>1025</v>
      </c>
      <c r="P4" s="129">
        <v>10484</v>
      </c>
      <c r="Q4" s="129">
        <v>74319</v>
      </c>
      <c r="R4" s="129">
        <v>27365</v>
      </c>
      <c r="S4" s="129">
        <v>191600</v>
      </c>
      <c r="T4" s="264">
        <v>89050</v>
      </c>
      <c r="U4" s="229">
        <f t="shared" si="0"/>
        <v>89.51965065502183</v>
      </c>
      <c r="V4" s="230">
        <f t="shared" si="1"/>
        <v>103.37211595346085</v>
      </c>
      <c r="W4" s="230">
        <f t="shared" si="2"/>
        <v>75.29863524453135</v>
      </c>
      <c r="X4" s="230">
        <f t="shared" si="3"/>
        <v>84.07066052227343</v>
      </c>
      <c r="Y4" s="230">
        <f t="shared" si="4"/>
        <v>90.28536962340257</v>
      </c>
      <c r="Z4" s="231">
        <f t="shared" si="5"/>
        <v>180.88196461579085</v>
      </c>
    </row>
    <row r="5" spans="1:26" ht="12" customHeight="1">
      <c r="A5" s="259" t="s">
        <v>30</v>
      </c>
      <c r="B5" s="208">
        <v>123492</v>
      </c>
      <c r="C5" s="227">
        <v>704</v>
      </c>
      <c r="D5" s="252">
        <v>7961</v>
      </c>
      <c r="E5" s="253">
        <v>68918</v>
      </c>
      <c r="F5" s="253">
        <v>19703</v>
      </c>
      <c r="G5" s="253">
        <v>165286</v>
      </c>
      <c r="H5" s="254">
        <v>120767</v>
      </c>
      <c r="I5" s="227">
        <v>704</v>
      </c>
      <c r="J5" s="228">
        <v>9245</v>
      </c>
      <c r="K5" s="253">
        <v>70264</v>
      </c>
      <c r="L5" s="253">
        <v>30974</v>
      </c>
      <c r="M5" s="228">
        <v>174171</v>
      </c>
      <c r="N5" s="261">
        <v>118698</v>
      </c>
      <c r="O5" s="263">
        <v>704</v>
      </c>
      <c r="P5" s="129">
        <v>10667</v>
      </c>
      <c r="Q5" s="129">
        <v>73220</v>
      </c>
      <c r="R5" s="129">
        <v>23331</v>
      </c>
      <c r="S5" s="129">
        <v>147313</v>
      </c>
      <c r="T5" s="264">
        <v>92429</v>
      </c>
      <c r="U5" s="229">
        <f t="shared" si="0"/>
        <v>100</v>
      </c>
      <c r="V5" s="230">
        <f t="shared" si="1"/>
        <v>133.99070468534103</v>
      </c>
      <c r="W5" s="230">
        <f t="shared" si="2"/>
        <v>106.24220087640384</v>
      </c>
      <c r="X5" s="230">
        <f t="shared" si="3"/>
        <v>118.41343957772928</v>
      </c>
      <c r="Y5" s="230">
        <f t="shared" si="4"/>
        <v>89.12612078457946</v>
      </c>
      <c r="Z5" s="231">
        <f t="shared" si="5"/>
        <v>76.53498058244388</v>
      </c>
    </row>
    <row r="6" spans="1:26" ht="12" customHeight="1">
      <c r="A6" s="259" t="s">
        <v>31</v>
      </c>
      <c r="B6" s="208">
        <v>117866</v>
      </c>
      <c r="C6" s="227">
        <v>1513</v>
      </c>
      <c r="D6" s="252">
        <v>17770</v>
      </c>
      <c r="E6" s="253">
        <v>245104</v>
      </c>
      <c r="F6" s="253">
        <v>76200</v>
      </c>
      <c r="G6" s="253">
        <v>296637</v>
      </c>
      <c r="H6" s="254">
        <v>206511</v>
      </c>
      <c r="I6" s="227">
        <v>1513</v>
      </c>
      <c r="J6" s="228">
        <v>18130</v>
      </c>
      <c r="K6" s="253">
        <v>148866</v>
      </c>
      <c r="L6" s="253">
        <v>83205</v>
      </c>
      <c r="M6" s="228">
        <v>275382</v>
      </c>
      <c r="N6" s="261">
        <v>45283</v>
      </c>
      <c r="O6" s="263">
        <v>1531</v>
      </c>
      <c r="P6" s="129">
        <v>17568</v>
      </c>
      <c r="Q6" s="129">
        <v>142559</v>
      </c>
      <c r="R6" s="129">
        <v>63271</v>
      </c>
      <c r="S6" s="129">
        <v>276121</v>
      </c>
      <c r="T6" s="264">
        <v>51272</v>
      </c>
      <c r="U6" s="229">
        <f t="shared" si="0"/>
        <v>101.18968935888962</v>
      </c>
      <c r="V6" s="230">
        <f t="shared" si="1"/>
        <v>98.86325267304446</v>
      </c>
      <c r="W6" s="230">
        <f t="shared" si="2"/>
        <v>58.16265748416998</v>
      </c>
      <c r="X6" s="230">
        <f t="shared" si="3"/>
        <v>83.03280839895014</v>
      </c>
      <c r="Y6" s="230">
        <f t="shared" si="4"/>
        <v>93.0838027622987</v>
      </c>
      <c r="Z6" s="231">
        <f t="shared" si="5"/>
        <v>24.827733147386823</v>
      </c>
    </row>
    <row r="7" spans="1:26" ht="12" customHeight="1">
      <c r="A7" s="259" t="s">
        <v>32</v>
      </c>
      <c r="B7" s="208">
        <v>100912</v>
      </c>
      <c r="C7" s="227">
        <v>1326</v>
      </c>
      <c r="D7" s="252">
        <v>12263</v>
      </c>
      <c r="E7" s="253">
        <v>122517</v>
      </c>
      <c r="F7" s="253">
        <v>34623</v>
      </c>
      <c r="G7" s="253">
        <v>209136</v>
      </c>
      <c r="H7" s="254">
        <v>185754</v>
      </c>
      <c r="I7" s="227">
        <v>1326</v>
      </c>
      <c r="J7" s="228">
        <v>12058</v>
      </c>
      <c r="K7" s="253">
        <v>119889</v>
      </c>
      <c r="L7" s="253">
        <v>55797</v>
      </c>
      <c r="M7" s="228">
        <v>214069</v>
      </c>
      <c r="N7" s="261">
        <v>134090</v>
      </c>
      <c r="O7" s="263">
        <v>1326</v>
      </c>
      <c r="P7" s="129">
        <v>12014</v>
      </c>
      <c r="Q7" s="129">
        <v>108614</v>
      </c>
      <c r="R7" s="129">
        <v>36899</v>
      </c>
      <c r="S7" s="129">
        <v>186048</v>
      </c>
      <c r="T7" s="264">
        <v>118885</v>
      </c>
      <c r="U7" s="229">
        <f t="shared" si="0"/>
        <v>100</v>
      </c>
      <c r="V7" s="230">
        <f t="shared" si="1"/>
        <v>97.96950175324146</v>
      </c>
      <c r="W7" s="230">
        <f t="shared" si="2"/>
        <v>88.65218704343071</v>
      </c>
      <c r="X7" s="230">
        <f t="shared" si="3"/>
        <v>106.57366490483204</v>
      </c>
      <c r="Y7" s="230">
        <f t="shared" si="4"/>
        <v>88.96029378012393</v>
      </c>
      <c r="Z7" s="231">
        <f t="shared" si="5"/>
        <v>64.00131356525297</v>
      </c>
    </row>
    <row r="8" spans="1:26" ht="12" customHeight="1">
      <c r="A8" s="259" t="s">
        <v>33</v>
      </c>
      <c r="B8" s="208">
        <v>99784</v>
      </c>
      <c r="C8" s="227">
        <v>1383</v>
      </c>
      <c r="D8" s="252">
        <v>12296</v>
      </c>
      <c r="E8" s="253">
        <v>104350</v>
      </c>
      <c r="F8" s="253">
        <v>38806</v>
      </c>
      <c r="G8" s="253">
        <v>185147</v>
      </c>
      <c r="H8" s="254">
        <v>14896</v>
      </c>
      <c r="I8" s="227">
        <v>1028</v>
      </c>
      <c r="J8" s="228">
        <v>12296</v>
      </c>
      <c r="K8" s="253">
        <v>121101</v>
      </c>
      <c r="L8" s="253">
        <v>76676</v>
      </c>
      <c r="M8" s="228">
        <v>214333</v>
      </c>
      <c r="N8" s="261">
        <v>22030</v>
      </c>
      <c r="O8" s="263">
        <v>1028</v>
      </c>
      <c r="P8" s="129">
        <v>14155</v>
      </c>
      <c r="Q8" s="129">
        <v>109531</v>
      </c>
      <c r="R8" s="129">
        <v>49516</v>
      </c>
      <c r="S8" s="129">
        <v>201977</v>
      </c>
      <c r="T8" s="264">
        <v>32657</v>
      </c>
      <c r="U8" s="229">
        <f t="shared" si="0"/>
        <v>74.33116413593638</v>
      </c>
      <c r="V8" s="230">
        <f t="shared" si="1"/>
        <v>115.11873780091086</v>
      </c>
      <c r="W8" s="230">
        <f t="shared" si="2"/>
        <v>104.9650215620508</v>
      </c>
      <c r="X8" s="230">
        <f t="shared" si="3"/>
        <v>127.59882492398083</v>
      </c>
      <c r="Y8" s="230">
        <f t="shared" si="4"/>
        <v>109.09007437333578</v>
      </c>
      <c r="Z8" s="231">
        <f t="shared" si="5"/>
        <v>219.23335123523094</v>
      </c>
    </row>
    <row r="9" spans="1:26" ht="12" customHeight="1">
      <c r="A9" s="259" t="s">
        <v>34</v>
      </c>
      <c r="B9" s="208">
        <v>88477</v>
      </c>
      <c r="C9" s="227">
        <v>655</v>
      </c>
      <c r="D9" s="252">
        <v>6219</v>
      </c>
      <c r="E9" s="253">
        <v>54759</v>
      </c>
      <c r="F9" s="253">
        <v>26838</v>
      </c>
      <c r="G9" s="253">
        <v>120057</v>
      </c>
      <c r="H9" s="254">
        <v>46593</v>
      </c>
      <c r="I9" s="227">
        <v>422</v>
      </c>
      <c r="J9" s="228">
        <v>8618</v>
      </c>
      <c r="K9" s="253">
        <v>49875</v>
      </c>
      <c r="L9" s="253">
        <v>37627</v>
      </c>
      <c r="M9" s="228">
        <v>128178</v>
      </c>
      <c r="N9" s="261">
        <v>51801</v>
      </c>
      <c r="O9" s="263">
        <v>422</v>
      </c>
      <c r="P9" s="129">
        <v>8133</v>
      </c>
      <c r="Q9" s="129">
        <v>57141</v>
      </c>
      <c r="R9" s="129">
        <v>33790</v>
      </c>
      <c r="S9" s="129">
        <v>133974</v>
      </c>
      <c r="T9" s="264">
        <v>77491</v>
      </c>
      <c r="U9" s="229">
        <f t="shared" si="0"/>
        <v>64.42748091603053</v>
      </c>
      <c r="V9" s="230">
        <f t="shared" si="1"/>
        <v>130.77665219488665</v>
      </c>
      <c r="W9" s="230">
        <f t="shared" si="2"/>
        <v>104.3499698679669</v>
      </c>
      <c r="X9" s="230">
        <f t="shared" si="3"/>
        <v>125.9035695655414</v>
      </c>
      <c r="Y9" s="230">
        <f t="shared" si="4"/>
        <v>111.5919938029436</v>
      </c>
      <c r="Z9" s="231">
        <f t="shared" si="5"/>
        <v>166.31468246303092</v>
      </c>
    </row>
    <row r="10" spans="1:26" ht="12" customHeight="1">
      <c r="A10" s="259" t="s">
        <v>35</v>
      </c>
      <c r="B10" s="208">
        <v>87055</v>
      </c>
      <c r="C10" s="227">
        <v>548</v>
      </c>
      <c r="D10" s="252">
        <v>8732</v>
      </c>
      <c r="E10" s="253">
        <v>66931</v>
      </c>
      <c r="F10" s="253">
        <v>13999</v>
      </c>
      <c r="G10" s="253">
        <v>129225</v>
      </c>
      <c r="H10" s="254">
        <v>88464</v>
      </c>
      <c r="I10" s="227">
        <v>548</v>
      </c>
      <c r="J10" s="228">
        <v>8651</v>
      </c>
      <c r="K10" s="253">
        <v>67212</v>
      </c>
      <c r="L10" s="253">
        <v>29208</v>
      </c>
      <c r="M10" s="228">
        <v>147474</v>
      </c>
      <c r="N10" s="261">
        <v>126675</v>
      </c>
      <c r="O10" s="263">
        <v>548</v>
      </c>
      <c r="P10" s="129">
        <v>8577</v>
      </c>
      <c r="Q10" s="129">
        <v>73787</v>
      </c>
      <c r="R10" s="129">
        <v>26130</v>
      </c>
      <c r="S10" s="129">
        <v>134074</v>
      </c>
      <c r="T10" s="264">
        <v>44869</v>
      </c>
      <c r="U10" s="229">
        <f t="shared" si="0"/>
        <v>100</v>
      </c>
      <c r="V10" s="230">
        <f t="shared" si="1"/>
        <v>98.22491983508932</v>
      </c>
      <c r="W10" s="230">
        <f t="shared" si="2"/>
        <v>110.24338497856002</v>
      </c>
      <c r="X10" s="230">
        <f t="shared" si="3"/>
        <v>186.6561897278377</v>
      </c>
      <c r="Y10" s="230">
        <f t="shared" si="4"/>
        <v>103.75236989746566</v>
      </c>
      <c r="Z10" s="231">
        <f t="shared" si="5"/>
        <v>50.72006691987701</v>
      </c>
    </row>
    <row r="11" spans="1:26" ht="12" customHeight="1">
      <c r="A11" s="259" t="s">
        <v>36</v>
      </c>
      <c r="B11" s="208">
        <v>80686</v>
      </c>
      <c r="C11" s="227">
        <v>640</v>
      </c>
      <c r="D11" s="252">
        <v>11113</v>
      </c>
      <c r="E11" s="253">
        <v>72486</v>
      </c>
      <c r="F11" s="253">
        <v>19705</v>
      </c>
      <c r="G11" s="253">
        <v>163700</v>
      </c>
      <c r="H11" s="254">
        <v>118145</v>
      </c>
      <c r="I11" s="227">
        <v>1187</v>
      </c>
      <c r="J11" s="228">
        <v>11715</v>
      </c>
      <c r="K11" s="253">
        <v>83939</v>
      </c>
      <c r="L11" s="253">
        <v>28820</v>
      </c>
      <c r="M11" s="228">
        <v>185815</v>
      </c>
      <c r="N11" s="261">
        <v>100316</v>
      </c>
      <c r="O11" s="263">
        <v>1187</v>
      </c>
      <c r="P11" s="129">
        <v>12198</v>
      </c>
      <c r="Q11" s="129">
        <v>77712</v>
      </c>
      <c r="R11" s="129">
        <v>21480</v>
      </c>
      <c r="S11" s="129">
        <v>146636</v>
      </c>
      <c r="T11" s="264">
        <v>105567</v>
      </c>
      <c r="U11" s="229">
        <f t="shared" si="0"/>
        <v>185.46875</v>
      </c>
      <c r="V11" s="230">
        <f t="shared" si="1"/>
        <v>109.76334023216053</v>
      </c>
      <c r="W11" s="230">
        <f t="shared" si="2"/>
        <v>107.20966807383495</v>
      </c>
      <c r="X11" s="230">
        <f t="shared" si="3"/>
        <v>109.00786602385182</v>
      </c>
      <c r="Y11" s="230">
        <f t="shared" si="4"/>
        <v>89.57605375687233</v>
      </c>
      <c r="Z11" s="231">
        <f t="shared" si="5"/>
        <v>89.35376020991156</v>
      </c>
    </row>
    <row r="12" spans="1:26" ht="12" customHeight="1">
      <c r="A12" s="259" t="s">
        <v>37</v>
      </c>
      <c r="B12" s="208">
        <v>79160</v>
      </c>
      <c r="C12" s="227">
        <v>1690</v>
      </c>
      <c r="D12" s="252">
        <v>14039</v>
      </c>
      <c r="E12" s="253">
        <v>132705</v>
      </c>
      <c r="F12" s="253">
        <v>24375</v>
      </c>
      <c r="G12" s="253">
        <v>257886</v>
      </c>
      <c r="H12" s="254">
        <v>237381</v>
      </c>
      <c r="I12" s="227">
        <v>1690</v>
      </c>
      <c r="J12" s="228">
        <v>13358</v>
      </c>
      <c r="K12" s="253">
        <v>156246</v>
      </c>
      <c r="L12" s="253">
        <v>36327</v>
      </c>
      <c r="M12" s="228">
        <v>262449</v>
      </c>
      <c r="N12" s="261">
        <v>346527</v>
      </c>
      <c r="O12" s="263">
        <v>1690</v>
      </c>
      <c r="P12" s="129">
        <v>11575</v>
      </c>
      <c r="Q12" s="129">
        <v>141053</v>
      </c>
      <c r="R12" s="129">
        <v>39044</v>
      </c>
      <c r="S12" s="129">
        <v>191004</v>
      </c>
      <c r="T12" s="264">
        <v>239447</v>
      </c>
      <c r="U12" s="229">
        <f t="shared" si="0"/>
        <v>100</v>
      </c>
      <c r="V12" s="230">
        <f t="shared" si="1"/>
        <v>82.44889237125152</v>
      </c>
      <c r="W12" s="230">
        <f t="shared" si="2"/>
        <v>106.29064466297427</v>
      </c>
      <c r="X12" s="230">
        <f t="shared" si="3"/>
        <v>160.18051282051283</v>
      </c>
      <c r="Y12" s="230">
        <f t="shared" si="4"/>
        <v>74.06528466066402</v>
      </c>
      <c r="Z12" s="231">
        <f t="shared" si="5"/>
        <v>100.87033081838901</v>
      </c>
    </row>
    <row r="13" spans="1:26" ht="12" customHeight="1">
      <c r="A13" s="259" t="s">
        <v>38</v>
      </c>
      <c r="B13" s="208">
        <v>76620</v>
      </c>
      <c r="C13" s="227">
        <v>1087</v>
      </c>
      <c r="D13" s="252">
        <v>7923</v>
      </c>
      <c r="E13" s="253">
        <v>80232</v>
      </c>
      <c r="F13" s="253">
        <v>18951</v>
      </c>
      <c r="G13" s="253">
        <v>145333</v>
      </c>
      <c r="H13" s="254">
        <v>96715</v>
      </c>
      <c r="I13" s="227">
        <v>1155</v>
      </c>
      <c r="J13" s="228">
        <v>9477</v>
      </c>
      <c r="K13" s="253">
        <v>83283</v>
      </c>
      <c r="L13" s="253">
        <v>42335</v>
      </c>
      <c r="M13" s="228">
        <v>151078</v>
      </c>
      <c r="N13" s="261">
        <v>109427</v>
      </c>
      <c r="O13" s="263">
        <v>1155</v>
      </c>
      <c r="P13" s="129">
        <v>9613</v>
      </c>
      <c r="Q13" s="129">
        <v>95309</v>
      </c>
      <c r="R13" s="129">
        <v>28331</v>
      </c>
      <c r="S13" s="129">
        <v>160059</v>
      </c>
      <c r="T13" s="264">
        <v>120369</v>
      </c>
      <c r="U13" s="229">
        <f t="shared" si="0"/>
        <v>106.2557497700092</v>
      </c>
      <c r="V13" s="230">
        <f t="shared" si="1"/>
        <v>121.33030417771046</v>
      </c>
      <c r="W13" s="230">
        <f t="shared" si="2"/>
        <v>118.79175391365041</v>
      </c>
      <c r="X13" s="230">
        <f t="shared" si="3"/>
        <v>149.49606880903383</v>
      </c>
      <c r="Y13" s="230">
        <f t="shared" si="4"/>
        <v>110.13259204722947</v>
      </c>
      <c r="Z13" s="231">
        <f t="shared" si="5"/>
        <v>124.4574264591842</v>
      </c>
    </row>
    <row r="14" spans="1:26" ht="12" customHeight="1">
      <c r="A14" s="259" t="s">
        <v>39</v>
      </c>
      <c r="B14" s="208">
        <v>75042</v>
      </c>
      <c r="C14" s="227">
        <v>294</v>
      </c>
      <c r="D14" s="252">
        <v>2543</v>
      </c>
      <c r="E14" s="253">
        <v>17998</v>
      </c>
      <c r="F14" s="253">
        <v>9187</v>
      </c>
      <c r="G14" s="253">
        <v>33490</v>
      </c>
      <c r="H14" s="254">
        <v>12575</v>
      </c>
      <c r="I14" s="227">
        <v>294</v>
      </c>
      <c r="J14" s="228">
        <v>2138</v>
      </c>
      <c r="K14" s="253">
        <v>16441</v>
      </c>
      <c r="L14" s="253">
        <v>9417</v>
      </c>
      <c r="M14" s="228">
        <v>30226</v>
      </c>
      <c r="N14" s="261">
        <v>18970</v>
      </c>
      <c r="O14" s="263">
        <v>294</v>
      </c>
      <c r="P14" s="129">
        <v>1924</v>
      </c>
      <c r="Q14" s="129">
        <v>14766</v>
      </c>
      <c r="R14" s="129">
        <v>4030</v>
      </c>
      <c r="S14" s="129">
        <v>23004</v>
      </c>
      <c r="T14" s="264">
        <v>29159</v>
      </c>
      <c r="U14" s="229">
        <f t="shared" si="0"/>
        <v>100</v>
      </c>
      <c r="V14" s="230">
        <f t="shared" si="1"/>
        <v>75.65867086118757</v>
      </c>
      <c r="W14" s="230">
        <f t="shared" si="2"/>
        <v>82.04244916101788</v>
      </c>
      <c r="X14" s="230">
        <f t="shared" si="3"/>
        <v>43.86633286165233</v>
      </c>
      <c r="Y14" s="230">
        <f t="shared" si="4"/>
        <v>68.68916094356524</v>
      </c>
      <c r="Z14" s="231">
        <f t="shared" si="5"/>
        <v>231.8807157057654</v>
      </c>
    </row>
    <row r="15" spans="1:26" ht="12" customHeight="1">
      <c r="A15" s="259" t="s">
        <v>40</v>
      </c>
      <c r="B15" s="208">
        <v>72181</v>
      </c>
      <c r="C15" s="227">
        <v>516</v>
      </c>
      <c r="D15" s="252">
        <v>6908</v>
      </c>
      <c r="E15" s="253">
        <v>50937</v>
      </c>
      <c r="F15" s="253">
        <v>12919</v>
      </c>
      <c r="G15" s="253">
        <v>119193</v>
      </c>
      <c r="H15" s="254">
        <v>84191</v>
      </c>
      <c r="I15" s="227">
        <v>516</v>
      </c>
      <c r="J15" s="228">
        <v>6277</v>
      </c>
      <c r="K15" s="253">
        <v>47842</v>
      </c>
      <c r="L15" s="253">
        <v>17350</v>
      </c>
      <c r="M15" s="228">
        <v>129362</v>
      </c>
      <c r="N15" s="261">
        <v>75511</v>
      </c>
      <c r="O15" s="263">
        <v>516</v>
      </c>
      <c r="P15" s="129">
        <v>7275</v>
      </c>
      <c r="Q15" s="129">
        <v>34809</v>
      </c>
      <c r="R15" s="129">
        <v>15397</v>
      </c>
      <c r="S15" s="129">
        <v>94243</v>
      </c>
      <c r="T15" s="264">
        <v>25094</v>
      </c>
      <c r="U15" s="229">
        <f t="shared" si="0"/>
        <v>100</v>
      </c>
      <c r="V15" s="230">
        <f t="shared" si="1"/>
        <v>105.31268094962363</v>
      </c>
      <c r="W15" s="230">
        <f t="shared" si="2"/>
        <v>68.3373579127157</v>
      </c>
      <c r="X15" s="230">
        <f t="shared" si="3"/>
        <v>119.18105116495084</v>
      </c>
      <c r="Y15" s="230">
        <f t="shared" si="4"/>
        <v>79.06756269243999</v>
      </c>
      <c r="Z15" s="231">
        <f t="shared" si="5"/>
        <v>29.80603627466119</v>
      </c>
    </row>
    <row r="16" spans="1:26" ht="12" customHeight="1">
      <c r="A16" s="259" t="s">
        <v>41</v>
      </c>
      <c r="B16" s="208">
        <v>65631</v>
      </c>
      <c r="C16" s="227">
        <v>653</v>
      </c>
      <c r="D16" s="252">
        <v>6216</v>
      </c>
      <c r="E16" s="253">
        <v>54785</v>
      </c>
      <c r="F16" s="253">
        <v>14212</v>
      </c>
      <c r="G16" s="253">
        <v>114378</v>
      </c>
      <c r="H16" s="254">
        <v>69027</v>
      </c>
      <c r="I16" s="227">
        <v>653</v>
      </c>
      <c r="J16" s="228">
        <v>6255</v>
      </c>
      <c r="K16" s="253">
        <v>56275</v>
      </c>
      <c r="L16" s="253">
        <v>24935</v>
      </c>
      <c r="M16" s="228">
        <v>123825</v>
      </c>
      <c r="N16" s="261">
        <v>71315</v>
      </c>
      <c r="O16" s="263">
        <v>653</v>
      </c>
      <c r="P16" s="129">
        <v>7024</v>
      </c>
      <c r="Q16" s="129">
        <v>62613</v>
      </c>
      <c r="R16" s="129">
        <v>22422</v>
      </c>
      <c r="S16" s="129">
        <v>126354</v>
      </c>
      <c r="T16" s="264">
        <v>88982</v>
      </c>
      <c r="U16" s="229">
        <f t="shared" si="0"/>
        <v>100</v>
      </c>
      <c r="V16" s="230">
        <f t="shared" si="1"/>
        <v>112.998712998713</v>
      </c>
      <c r="W16" s="230">
        <f t="shared" si="2"/>
        <v>114.28858264123392</v>
      </c>
      <c r="X16" s="230">
        <f t="shared" si="3"/>
        <v>157.768083309879</v>
      </c>
      <c r="Y16" s="230">
        <f t="shared" si="4"/>
        <v>110.47054503488432</v>
      </c>
      <c r="Z16" s="231">
        <f t="shared" si="5"/>
        <v>128.9089776464282</v>
      </c>
    </row>
    <row r="17" spans="1:26" ht="12" customHeight="1">
      <c r="A17" s="259" t="s">
        <v>42</v>
      </c>
      <c r="B17" s="208">
        <v>60696</v>
      </c>
      <c r="C17" s="227">
        <v>1000</v>
      </c>
      <c r="D17" s="252">
        <v>8268</v>
      </c>
      <c r="E17" s="253">
        <v>67019</v>
      </c>
      <c r="F17" s="253">
        <v>19616</v>
      </c>
      <c r="G17" s="253">
        <v>127242</v>
      </c>
      <c r="H17" s="254">
        <v>85174</v>
      </c>
      <c r="I17" s="227">
        <v>531</v>
      </c>
      <c r="J17" s="228">
        <v>6608</v>
      </c>
      <c r="K17" s="253">
        <v>54163</v>
      </c>
      <c r="L17" s="253">
        <v>29406</v>
      </c>
      <c r="M17" s="228">
        <v>113225</v>
      </c>
      <c r="N17" s="261">
        <v>64997</v>
      </c>
      <c r="O17" s="263">
        <v>531</v>
      </c>
      <c r="P17" s="129">
        <v>5215</v>
      </c>
      <c r="Q17" s="129">
        <v>49635</v>
      </c>
      <c r="R17" s="129">
        <v>29521</v>
      </c>
      <c r="S17" s="129">
        <v>100765</v>
      </c>
      <c r="T17" s="264">
        <v>65407</v>
      </c>
      <c r="U17" s="229">
        <f t="shared" si="0"/>
        <v>53.1</v>
      </c>
      <c r="V17" s="230">
        <f t="shared" si="1"/>
        <v>63.074504112239964</v>
      </c>
      <c r="W17" s="230">
        <f t="shared" si="2"/>
        <v>74.06108715438906</v>
      </c>
      <c r="X17" s="230">
        <f t="shared" si="3"/>
        <v>150.4944942903752</v>
      </c>
      <c r="Y17" s="230">
        <f t="shared" si="4"/>
        <v>79.19161911947313</v>
      </c>
      <c r="Z17" s="231">
        <f t="shared" si="5"/>
        <v>76.79221358630568</v>
      </c>
    </row>
    <row r="18" spans="1:26" ht="12" customHeight="1">
      <c r="A18" s="259" t="s">
        <v>43</v>
      </c>
      <c r="B18" s="208">
        <v>58747</v>
      </c>
      <c r="C18" s="227">
        <v>723</v>
      </c>
      <c r="D18" s="252">
        <v>7558</v>
      </c>
      <c r="E18" s="253">
        <v>57015</v>
      </c>
      <c r="F18" s="253">
        <v>25412</v>
      </c>
      <c r="G18" s="253">
        <v>117065</v>
      </c>
      <c r="H18" s="254">
        <v>64976</v>
      </c>
      <c r="I18" s="227">
        <v>723</v>
      </c>
      <c r="J18" s="228">
        <v>8039</v>
      </c>
      <c r="K18" s="253">
        <v>67163</v>
      </c>
      <c r="L18" s="253">
        <v>38939</v>
      </c>
      <c r="M18" s="228">
        <v>126136</v>
      </c>
      <c r="N18" s="261">
        <v>75412</v>
      </c>
      <c r="O18" s="263">
        <v>723</v>
      </c>
      <c r="P18" s="129">
        <v>8021</v>
      </c>
      <c r="Q18" s="129">
        <v>64223</v>
      </c>
      <c r="R18" s="129">
        <v>23897</v>
      </c>
      <c r="S18" s="129">
        <v>120364</v>
      </c>
      <c r="T18" s="264">
        <v>76536</v>
      </c>
      <c r="U18" s="229">
        <f t="shared" si="0"/>
        <v>100</v>
      </c>
      <c r="V18" s="230">
        <f t="shared" si="1"/>
        <v>106.12595924847844</v>
      </c>
      <c r="W18" s="230">
        <f t="shared" si="2"/>
        <v>112.64228711742524</v>
      </c>
      <c r="X18" s="230">
        <f t="shared" si="3"/>
        <v>94.03824964583661</v>
      </c>
      <c r="Y18" s="230">
        <f t="shared" si="4"/>
        <v>102.81809251270661</v>
      </c>
      <c r="Z18" s="231">
        <f t="shared" si="5"/>
        <v>117.79118443733071</v>
      </c>
    </row>
    <row r="19" spans="1:26" ht="12" customHeight="1">
      <c r="A19" s="259" t="s">
        <v>44</v>
      </c>
      <c r="B19" s="208">
        <v>57922</v>
      </c>
      <c r="C19" s="227">
        <v>637</v>
      </c>
      <c r="D19" s="252">
        <v>7236</v>
      </c>
      <c r="E19" s="253">
        <v>81215</v>
      </c>
      <c r="F19" s="253">
        <v>18008</v>
      </c>
      <c r="G19" s="253">
        <v>168956</v>
      </c>
      <c r="H19" s="254">
        <v>165535</v>
      </c>
      <c r="I19" s="227">
        <v>637</v>
      </c>
      <c r="J19" s="228">
        <v>8110</v>
      </c>
      <c r="K19" s="253">
        <v>97455</v>
      </c>
      <c r="L19" s="253">
        <v>32076</v>
      </c>
      <c r="M19" s="228">
        <v>174041</v>
      </c>
      <c r="N19" s="261">
        <v>178219</v>
      </c>
      <c r="O19" s="263">
        <v>637</v>
      </c>
      <c r="P19" s="129">
        <v>8603</v>
      </c>
      <c r="Q19" s="129">
        <v>90681</v>
      </c>
      <c r="R19" s="129">
        <v>35272</v>
      </c>
      <c r="S19" s="129">
        <v>164594</v>
      </c>
      <c r="T19" s="264">
        <v>151922</v>
      </c>
      <c r="U19" s="229">
        <f t="shared" si="0"/>
        <v>100</v>
      </c>
      <c r="V19" s="230">
        <f t="shared" si="1"/>
        <v>118.89165284687672</v>
      </c>
      <c r="W19" s="230">
        <f t="shared" si="2"/>
        <v>111.6554823616327</v>
      </c>
      <c r="X19" s="230">
        <f t="shared" si="3"/>
        <v>195.8685028876055</v>
      </c>
      <c r="Y19" s="230">
        <f t="shared" si="4"/>
        <v>97.41826274296267</v>
      </c>
      <c r="Z19" s="231">
        <f t="shared" si="5"/>
        <v>91.77636149454798</v>
      </c>
    </row>
    <row r="20" spans="1:26" ht="12" customHeight="1">
      <c r="A20" s="259" t="s">
        <v>45</v>
      </c>
      <c r="B20" s="208">
        <v>55618</v>
      </c>
      <c r="C20" s="227">
        <v>961</v>
      </c>
      <c r="D20" s="252">
        <v>5928</v>
      </c>
      <c r="E20" s="253">
        <v>44919</v>
      </c>
      <c r="F20" s="253">
        <v>22957</v>
      </c>
      <c r="G20" s="253">
        <v>92874</v>
      </c>
      <c r="H20" s="254">
        <v>15532</v>
      </c>
      <c r="I20" s="227">
        <v>961</v>
      </c>
      <c r="J20" s="228">
        <v>6880</v>
      </c>
      <c r="K20" s="253">
        <v>44631</v>
      </c>
      <c r="L20" s="253">
        <v>30200</v>
      </c>
      <c r="M20" s="228">
        <v>69562</v>
      </c>
      <c r="N20" s="261">
        <v>17554</v>
      </c>
      <c r="O20" s="263">
        <v>961</v>
      </c>
      <c r="P20" s="129">
        <v>7153</v>
      </c>
      <c r="Q20" s="129">
        <v>46068</v>
      </c>
      <c r="R20" s="129">
        <v>17634</v>
      </c>
      <c r="S20" s="129">
        <v>66325</v>
      </c>
      <c r="T20" s="264">
        <v>44154</v>
      </c>
      <c r="U20" s="229">
        <f t="shared" si="0"/>
        <v>100</v>
      </c>
      <c r="V20" s="230">
        <f t="shared" si="1"/>
        <v>120.6646423751687</v>
      </c>
      <c r="W20" s="230">
        <f t="shared" si="2"/>
        <v>102.55793762105122</v>
      </c>
      <c r="X20" s="230">
        <f t="shared" si="3"/>
        <v>76.81317245284663</v>
      </c>
      <c r="Y20" s="230">
        <f t="shared" si="4"/>
        <v>71.4139586967289</v>
      </c>
      <c r="Z20" s="231">
        <f t="shared" si="5"/>
        <v>284.2776203966006</v>
      </c>
    </row>
    <row r="21" spans="1:26" ht="12" customHeight="1">
      <c r="A21" s="259" t="s">
        <v>46</v>
      </c>
      <c r="B21" s="208">
        <v>54166</v>
      </c>
      <c r="C21" s="227">
        <v>324</v>
      </c>
      <c r="D21" s="252">
        <v>4812</v>
      </c>
      <c r="E21" s="253">
        <v>52821</v>
      </c>
      <c r="F21" s="253">
        <v>16583</v>
      </c>
      <c r="G21" s="253">
        <v>79049</v>
      </c>
      <c r="H21" s="254">
        <v>33397</v>
      </c>
      <c r="I21" s="227">
        <v>1065</v>
      </c>
      <c r="J21" s="228">
        <v>7346</v>
      </c>
      <c r="K21" s="253">
        <v>80299</v>
      </c>
      <c r="L21" s="253">
        <v>27537</v>
      </c>
      <c r="M21" s="228">
        <v>97036</v>
      </c>
      <c r="N21" s="261">
        <v>29489</v>
      </c>
      <c r="O21" s="263">
        <v>1234</v>
      </c>
      <c r="P21" s="129">
        <v>7027</v>
      </c>
      <c r="Q21" s="129">
        <v>82477</v>
      </c>
      <c r="R21" s="129">
        <v>32938</v>
      </c>
      <c r="S21" s="129">
        <v>105582</v>
      </c>
      <c r="T21" s="264">
        <v>49034</v>
      </c>
      <c r="U21" s="229">
        <f t="shared" si="0"/>
        <v>380.8641975308642</v>
      </c>
      <c r="V21" s="230">
        <f t="shared" si="1"/>
        <v>146.03075644222776</v>
      </c>
      <c r="W21" s="230">
        <f t="shared" si="2"/>
        <v>156.1443365328184</v>
      </c>
      <c r="X21" s="230">
        <f t="shared" si="3"/>
        <v>198.62509799191943</v>
      </c>
      <c r="Y21" s="230">
        <f t="shared" si="4"/>
        <v>133.56525699249832</v>
      </c>
      <c r="Z21" s="231">
        <f t="shared" si="5"/>
        <v>146.82157079977245</v>
      </c>
    </row>
    <row r="22" spans="1:26" ht="12" customHeight="1">
      <c r="A22" s="259" t="s">
        <v>47</v>
      </c>
      <c r="B22" s="208">
        <v>37890</v>
      </c>
      <c r="C22" s="227">
        <v>653</v>
      </c>
      <c r="D22" s="252">
        <v>6349</v>
      </c>
      <c r="E22" s="253">
        <v>38080</v>
      </c>
      <c r="F22" s="253">
        <v>22514</v>
      </c>
      <c r="G22" s="253">
        <v>75492</v>
      </c>
      <c r="H22" s="254">
        <v>9721</v>
      </c>
      <c r="I22" s="227">
        <v>653</v>
      </c>
      <c r="J22" s="228">
        <v>6359</v>
      </c>
      <c r="K22" s="253">
        <v>39223</v>
      </c>
      <c r="L22" s="253">
        <v>27980</v>
      </c>
      <c r="M22" s="228">
        <v>72250</v>
      </c>
      <c r="N22" s="261">
        <v>7756</v>
      </c>
      <c r="O22" s="263">
        <v>653</v>
      </c>
      <c r="P22" s="129">
        <v>6434</v>
      </c>
      <c r="Q22" s="129">
        <v>39024</v>
      </c>
      <c r="R22" s="129">
        <v>21112</v>
      </c>
      <c r="S22" s="129">
        <v>75503</v>
      </c>
      <c r="T22" s="264">
        <v>8787</v>
      </c>
      <c r="U22" s="229">
        <f t="shared" si="0"/>
        <v>100</v>
      </c>
      <c r="V22" s="230">
        <f t="shared" si="1"/>
        <v>101.3387935107891</v>
      </c>
      <c r="W22" s="230">
        <f t="shared" si="2"/>
        <v>102.47899159663865</v>
      </c>
      <c r="X22" s="230">
        <f t="shared" si="3"/>
        <v>93.77276361375144</v>
      </c>
      <c r="Y22" s="230">
        <f t="shared" si="4"/>
        <v>100.01457108037938</v>
      </c>
      <c r="Z22" s="231">
        <f t="shared" si="5"/>
        <v>90.39193498611255</v>
      </c>
    </row>
    <row r="23" spans="1:26" ht="12" customHeight="1">
      <c r="A23" s="259" t="s">
        <v>48</v>
      </c>
      <c r="B23" s="208">
        <v>26058</v>
      </c>
      <c r="C23" s="227">
        <v>255</v>
      </c>
      <c r="D23" s="252">
        <v>3351</v>
      </c>
      <c r="E23" s="253">
        <v>22698</v>
      </c>
      <c r="F23" s="253">
        <v>8174</v>
      </c>
      <c r="G23" s="253">
        <v>42465</v>
      </c>
      <c r="H23" s="254">
        <v>8969</v>
      </c>
      <c r="I23" s="227">
        <v>255</v>
      </c>
      <c r="J23" s="228">
        <v>2861</v>
      </c>
      <c r="K23" s="253">
        <v>25316</v>
      </c>
      <c r="L23" s="253">
        <v>11829</v>
      </c>
      <c r="M23" s="228">
        <v>25795</v>
      </c>
      <c r="N23" s="261">
        <v>1440</v>
      </c>
      <c r="O23" s="263">
        <v>255</v>
      </c>
      <c r="P23" s="129">
        <v>1431</v>
      </c>
      <c r="Q23" s="129">
        <v>15482</v>
      </c>
      <c r="R23" s="129">
        <v>4266</v>
      </c>
      <c r="S23" s="129">
        <v>22822</v>
      </c>
      <c r="T23" s="264">
        <v>15568</v>
      </c>
      <c r="U23" s="229">
        <f t="shared" si="0"/>
        <v>100</v>
      </c>
      <c r="V23" s="230">
        <f t="shared" si="1"/>
        <v>42.70367054610564</v>
      </c>
      <c r="W23" s="230">
        <f t="shared" si="2"/>
        <v>68.20865274473522</v>
      </c>
      <c r="X23" s="230">
        <f t="shared" si="3"/>
        <v>52.189870320528506</v>
      </c>
      <c r="Y23" s="230">
        <f t="shared" si="4"/>
        <v>53.74308253856117</v>
      </c>
      <c r="Z23" s="231">
        <f t="shared" si="5"/>
        <v>173.57564945924852</v>
      </c>
    </row>
    <row r="24" spans="1:26" ht="12" customHeight="1">
      <c r="A24" s="259" t="s">
        <v>49</v>
      </c>
      <c r="B24" s="208">
        <v>24561</v>
      </c>
      <c r="C24" s="227">
        <v>516</v>
      </c>
      <c r="D24" s="252">
        <v>3878</v>
      </c>
      <c r="E24" s="253">
        <v>28777</v>
      </c>
      <c r="F24" s="253">
        <v>17900</v>
      </c>
      <c r="G24" s="253">
        <v>60267</v>
      </c>
      <c r="H24" s="254">
        <v>26978</v>
      </c>
      <c r="I24" s="227">
        <v>374</v>
      </c>
      <c r="J24" s="228">
        <v>3967</v>
      </c>
      <c r="K24" s="253">
        <v>27698</v>
      </c>
      <c r="L24" s="253">
        <v>22170</v>
      </c>
      <c r="M24" s="228">
        <v>55749</v>
      </c>
      <c r="N24" s="261">
        <v>44330</v>
      </c>
      <c r="O24" s="263">
        <v>374</v>
      </c>
      <c r="P24" s="129">
        <v>3765</v>
      </c>
      <c r="Q24" s="129">
        <v>29610</v>
      </c>
      <c r="R24" s="129">
        <v>19236</v>
      </c>
      <c r="S24" s="129">
        <v>54712</v>
      </c>
      <c r="T24" s="264">
        <v>56455</v>
      </c>
      <c r="U24" s="229">
        <f t="shared" si="0"/>
        <v>72.48062015503876</v>
      </c>
      <c r="V24" s="230">
        <f t="shared" si="1"/>
        <v>97.08612686952037</v>
      </c>
      <c r="W24" s="230">
        <f t="shared" si="2"/>
        <v>102.89467282899538</v>
      </c>
      <c r="X24" s="230">
        <f t="shared" si="3"/>
        <v>107.46368715083798</v>
      </c>
      <c r="Y24" s="230">
        <f t="shared" si="4"/>
        <v>90.78268372409444</v>
      </c>
      <c r="Z24" s="231">
        <f t="shared" si="5"/>
        <v>209.26310326933057</v>
      </c>
    </row>
    <row r="25" spans="1:26" ht="12" customHeight="1" thickBot="1">
      <c r="A25" s="260" t="s">
        <v>50</v>
      </c>
      <c r="B25" s="212">
        <v>21894</v>
      </c>
      <c r="C25" s="255">
        <v>504</v>
      </c>
      <c r="D25" s="256">
        <v>1958</v>
      </c>
      <c r="E25" s="183">
        <v>15661</v>
      </c>
      <c r="F25" s="183">
        <v>6410</v>
      </c>
      <c r="G25" s="183">
        <v>29964</v>
      </c>
      <c r="H25" s="257">
        <v>19466</v>
      </c>
      <c r="I25" s="255">
        <v>504</v>
      </c>
      <c r="J25" s="243">
        <v>2311</v>
      </c>
      <c r="K25" s="183">
        <v>15125</v>
      </c>
      <c r="L25" s="183">
        <v>8146</v>
      </c>
      <c r="M25" s="243">
        <v>31517</v>
      </c>
      <c r="N25" s="262">
        <v>12100</v>
      </c>
      <c r="O25" s="142">
        <v>504</v>
      </c>
      <c r="P25" s="133">
        <v>1927</v>
      </c>
      <c r="Q25" s="133">
        <v>15504</v>
      </c>
      <c r="R25" s="133">
        <v>6327</v>
      </c>
      <c r="S25" s="133">
        <v>33132</v>
      </c>
      <c r="T25" s="265">
        <v>16269</v>
      </c>
      <c r="U25" s="234">
        <f t="shared" si="0"/>
        <v>100</v>
      </c>
      <c r="V25" s="235">
        <f t="shared" si="1"/>
        <v>98.4167517875383</v>
      </c>
      <c r="W25" s="235">
        <f t="shared" si="2"/>
        <v>98.99750973756466</v>
      </c>
      <c r="X25" s="235">
        <f t="shared" si="3"/>
        <v>98.70514820592824</v>
      </c>
      <c r="Y25" s="235">
        <f t="shared" si="4"/>
        <v>110.57268722466961</v>
      </c>
      <c r="Z25" s="236">
        <f t="shared" si="5"/>
        <v>83.57649234562828</v>
      </c>
    </row>
  </sheetData>
  <mergeCells count="4">
    <mergeCell ref="C1:H1"/>
    <mergeCell ref="I1:N1"/>
    <mergeCell ref="O1:T1"/>
    <mergeCell ref="U1:Z1"/>
  </mergeCells>
  <printOptions/>
  <pageMargins left="0.37" right="0.34" top="1" bottom="1" header="0.5" footer="0.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J890"/>
  <sheetViews>
    <sheetView tabSelected="1" workbookViewId="0" topLeftCell="A811">
      <selection activeCell="O820" sqref="O820"/>
    </sheetView>
  </sheetViews>
  <sheetFormatPr defaultColWidth="9.33203125" defaultRowHeight="24" customHeight="1"/>
  <cols>
    <col min="1" max="1" width="22.16015625" style="4" customWidth="1"/>
    <col min="2" max="2" width="11.5" style="4" customWidth="1"/>
    <col min="3" max="3" width="12" style="4" customWidth="1"/>
    <col min="4" max="4" width="10.33203125" style="4" customWidth="1"/>
    <col min="5" max="5" width="11.83203125" style="4" customWidth="1"/>
    <col min="6" max="6" width="10.83203125" style="4" customWidth="1"/>
    <col min="7" max="7" width="7.83203125" style="71" customWidth="1"/>
    <col min="8" max="8" width="9.5" style="4" customWidth="1"/>
    <col min="9" max="9" width="11" style="4" customWidth="1"/>
    <col min="10" max="10" width="8.66015625" style="4" customWidth="1"/>
    <col min="11" max="11" width="10.66015625" style="4" customWidth="1"/>
    <col min="12" max="12" width="9.83203125" style="4" customWidth="1"/>
    <col min="13" max="14" width="8.83203125" style="4" customWidth="1"/>
    <col min="15" max="15" width="7.33203125" style="4" customWidth="1"/>
    <col min="16" max="16" width="8.5" style="4" customWidth="1"/>
    <col min="17" max="17" width="7.16015625" style="4" customWidth="1"/>
    <col min="18" max="19" width="6.66015625" style="4" customWidth="1"/>
    <col min="20" max="20" width="7.83203125" style="4" customWidth="1"/>
    <col min="21" max="21" width="6.66015625" style="4" customWidth="1"/>
    <col min="22" max="22" width="7.83203125" style="4" customWidth="1"/>
    <col min="23" max="23" width="6.66015625" style="4" customWidth="1"/>
    <col min="24" max="24" width="7.83203125" style="4" customWidth="1"/>
    <col min="25" max="25" width="6.66015625" style="4" customWidth="1"/>
    <col min="26" max="26" width="7.83203125" style="4" customWidth="1"/>
    <col min="27" max="27" width="11.83203125" style="4" customWidth="1"/>
    <col min="28" max="35" width="6.66015625" style="4" customWidth="1"/>
    <col min="36" max="16384" width="8.83203125" style="4" customWidth="1"/>
  </cols>
  <sheetData>
    <row r="1" spans="1:35" ht="36" customHeight="1" thickBot="1">
      <c r="A1" s="187" t="s">
        <v>106</v>
      </c>
      <c r="B1" s="200">
        <v>2001</v>
      </c>
      <c r="C1" s="201" t="s">
        <v>104</v>
      </c>
      <c r="D1" s="186" t="s">
        <v>108</v>
      </c>
      <c r="E1" s="191">
        <v>2009</v>
      </c>
      <c r="F1" s="185">
        <v>2011</v>
      </c>
      <c r="G1" s="185">
        <v>2013</v>
      </c>
      <c r="H1" s="186" t="s">
        <v>110</v>
      </c>
      <c r="I1" s="121" t="s">
        <v>109</v>
      </c>
      <c r="AA1" s="159"/>
      <c r="AB1" s="159"/>
      <c r="AC1" s="81"/>
      <c r="AD1" s="81"/>
      <c r="AE1" s="81"/>
      <c r="AF1" s="81"/>
      <c r="AG1" s="81"/>
      <c r="AH1" s="81"/>
      <c r="AI1" s="81"/>
    </row>
    <row r="2" spans="1:35" ht="30" customHeight="1">
      <c r="A2" s="188" t="s">
        <v>10</v>
      </c>
      <c r="B2" s="198">
        <v>2775</v>
      </c>
      <c r="C2" s="199">
        <v>1638</v>
      </c>
      <c r="D2" s="124">
        <v>-1137</v>
      </c>
      <c r="E2" s="192">
        <v>1310</v>
      </c>
      <c r="F2" s="184">
        <v>1166</v>
      </c>
      <c r="G2" s="184">
        <v>974</v>
      </c>
      <c r="H2" s="124">
        <v>-664</v>
      </c>
      <c r="I2" s="125">
        <v>-1801</v>
      </c>
      <c r="AA2" s="160"/>
      <c r="AB2" s="158"/>
      <c r="AC2" s="158"/>
      <c r="AD2" s="158"/>
      <c r="AE2" s="80"/>
      <c r="AF2" s="80"/>
      <c r="AG2" s="80"/>
      <c r="AH2" s="158"/>
      <c r="AI2" s="158"/>
    </row>
    <row r="3" spans="1:35" ht="30" customHeight="1">
      <c r="A3" s="189" t="s">
        <v>12</v>
      </c>
      <c r="B3" s="196">
        <v>0</v>
      </c>
      <c r="C3" s="195">
        <v>1704</v>
      </c>
      <c r="D3" s="197" t="s">
        <v>0</v>
      </c>
      <c r="E3" s="193">
        <v>1808</v>
      </c>
      <c r="F3" s="181">
        <v>2025</v>
      </c>
      <c r="G3" s="181">
        <v>2269</v>
      </c>
      <c r="H3" s="197" t="s">
        <v>1</v>
      </c>
      <c r="I3" s="203" t="s">
        <v>2</v>
      </c>
      <c r="AA3" s="160"/>
      <c r="AB3" s="158"/>
      <c r="AC3" s="158"/>
      <c r="AD3" s="398"/>
      <c r="AE3" s="158"/>
      <c r="AF3" s="158"/>
      <c r="AG3" s="158"/>
      <c r="AH3" s="398"/>
      <c r="AI3" s="398"/>
    </row>
    <row r="4" spans="1:35" ht="30" customHeight="1" thickBot="1">
      <c r="A4" s="190" t="s">
        <v>11</v>
      </c>
      <c r="B4" s="182">
        <v>2775</v>
      </c>
      <c r="C4" s="183">
        <v>3342</v>
      </c>
      <c r="D4" s="205" t="s">
        <v>4</v>
      </c>
      <c r="E4" s="194">
        <v>3118</v>
      </c>
      <c r="F4" s="183">
        <v>3191</v>
      </c>
      <c r="G4" s="183">
        <v>3243</v>
      </c>
      <c r="H4" s="202">
        <v>-99</v>
      </c>
      <c r="I4" s="204" t="s">
        <v>3</v>
      </c>
      <c r="J4" s="9"/>
      <c r="K4" s="9"/>
      <c r="L4" s="9"/>
      <c r="AA4" s="160"/>
      <c r="AB4" s="158"/>
      <c r="AC4" s="158"/>
      <c r="AD4" s="398"/>
      <c r="AE4" s="158"/>
      <c r="AF4" s="158"/>
      <c r="AG4" s="158"/>
      <c r="AH4" s="399"/>
      <c r="AI4" s="398"/>
    </row>
    <row r="5" spans="1:35" ht="36" customHeight="1">
      <c r="A5" s="509" t="s">
        <v>13</v>
      </c>
      <c r="B5" s="509"/>
      <c r="C5" s="509"/>
      <c r="D5" s="509"/>
      <c r="E5" s="509"/>
      <c r="F5" s="509"/>
      <c r="G5" s="509"/>
      <c r="H5" s="509"/>
      <c r="I5" s="509"/>
      <c r="J5" s="103"/>
      <c r="K5" s="103"/>
      <c r="L5" s="103"/>
      <c r="AA5" s="113"/>
      <c r="AB5" s="113"/>
      <c r="AC5" s="113"/>
      <c r="AD5" s="113"/>
      <c r="AE5" s="113"/>
      <c r="AF5" s="113"/>
      <c r="AG5" s="113"/>
      <c r="AH5" s="113"/>
      <c r="AI5" s="113"/>
    </row>
    <row r="6" spans="1:35" ht="25.5" customHeight="1" thickBot="1">
      <c r="A6" s="103"/>
      <c r="B6" s="103"/>
      <c r="C6" s="103"/>
      <c r="D6" s="103"/>
      <c r="E6" s="103"/>
      <c r="F6" s="103"/>
      <c r="G6" s="103"/>
      <c r="H6" s="103"/>
      <c r="I6" s="103"/>
      <c r="J6" s="103"/>
      <c r="K6" s="103"/>
      <c r="L6" s="103"/>
      <c r="AA6" s="103"/>
      <c r="AB6" s="103"/>
      <c r="AC6" s="103"/>
      <c r="AD6" s="103"/>
      <c r="AE6" s="103"/>
      <c r="AF6" s="103"/>
      <c r="AG6" s="103"/>
      <c r="AH6" s="103"/>
      <c r="AI6" s="103"/>
    </row>
    <row r="7" spans="1:15" ht="19.5" customHeight="1" thickBot="1">
      <c r="A7" s="490" t="s">
        <v>256</v>
      </c>
      <c r="B7" s="492" t="s">
        <v>171</v>
      </c>
      <c r="C7" s="493"/>
      <c r="D7" s="493"/>
      <c r="E7" s="493"/>
      <c r="F7" s="494"/>
      <c r="G7" s="105" t="s">
        <v>121</v>
      </c>
      <c r="H7" s="11" t="s">
        <v>123</v>
      </c>
      <c r="I7" s="418" t="s">
        <v>172</v>
      </c>
      <c r="J7" s="411"/>
      <c r="K7" s="411"/>
      <c r="L7" s="411"/>
      <c r="M7" s="412"/>
      <c r="N7" s="54" t="s">
        <v>121</v>
      </c>
      <c r="O7" s="54" t="s">
        <v>123</v>
      </c>
    </row>
    <row r="8" spans="1:15" ht="19.5" customHeight="1" thickBot="1">
      <c r="A8" s="536"/>
      <c r="B8" s="12">
        <v>2001</v>
      </c>
      <c r="C8" s="12" t="s">
        <v>104</v>
      </c>
      <c r="D8" s="12">
        <v>2009</v>
      </c>
      <c r="E8" s="12">
        <v>2011</v>
      </c>
      <c r="F8" s="12">
        <v>2013</v>
      </c>
      <c r="G8" s="106" t="s">
        <v>114</v>
      </c>
      <c r="H8" s="13" t="s">
        <v>114</v>
      </c>
      <c r="I8" s="12">
        <v>2001</v>
      </c>
      <c r="J8" s="12">
        <v>2007</v>
      </c>
      <c r="K8" s="12">
        <v>2009</v>
      </c>
      <c r="L8" s="12">
        <v>2011</v>
      </c>
      <c r="M8" s="12">
        <v>2013</v>
      </c>
      <c r="N8" s="13" t="s">
        <v>114</v>
      </c>
      <c r="O8" s="13" t="s">
        <v>114</v>
      </c>
    </row>
    <row r="9" spans="1:15" s="9" customFormat="1" ht="19.5" customHeight="1" thickBot="1">
      <c r="A9" s="14" t="s">
        <v>115</v>
      </c>
      <c r="B9" s="178">
        <v>782495</v>
      </c>
      <c r="C9" s="178">
        <v>846418</v>
      </c>
      <c r="D9" s="178">
        <v>840385</v>
      </c>
      <c r="E9" s="178">
        <v>874512</v>
      </c>
      <c r="F9" s="178">
        <v>833846</v>
      </c>
      <c r="G9" s="107">
        <f>100*F9/C9</f>
        <v>98.51468187113223</v>
      </c>
      <c r="H9" s="22">
        <f>100*F9/B9</f>
        <v>106.56247004773194</v>
      </c>
      <c r="I9" s="529">
        <f>100*B9/B10</f>
        <v>16.463177685003643</v>
      </c>
      <c r="J9" s="529">
        <f>100*C9/C10</f>
        <v>16.5413842405235</v>
      </c>
      <c r="K9" s="529">
        <f>100*D9/D10</f>
        <v>16.31221325979119</v>
      </c>
      <c r="L9" s="529">
        <f>100*E9/E10</f>
        <v>16.757090480148726</v>
      </c>
      <c r="M9" s="529">
        <f>100*F9/F10</f>
        <v>16.04668639195593</v>
      </c>
      <c r="N9" s="24">
        <f>100*M9/J9</f>
        <v>97.0093322216913</v>
      </c>
      <c r="O9" s="24">
        <f>100*M9/I9</f>
        <v>97.47016462425054</v>
      </c>
    </row>
    <row r="10" spans="1:15" ht="24" customHeight="1" thickBot="1">
      <c r="A10" s="15" t="s">
        <v>125</v>
      </c>
      <c r="B10" s="35">
        <v>4753001</v>
      </c>
      <c r="C10" s="35">
        <v>5116972</v>
      </c>
      <c r="D10" s="35">
        <v>5151876</v>
      </c>
      <c r="E10" s="35">
        <v>5218758</v>
      </c>
      <c r="F10" s="35">
        <v>5196375</v>
      </c>
      <c r="G10" s="108" t="s">
        <v>107</v>
      </c>
      <c r="H10" s="17" t="s">
        <v>107</v>
      </c>
      <c r="I10" s="405"/>
      <c r="J10" s="405"/>
      <c r="K10" s="405"/>
      <c r="L10" s="405"/>
      <c r="M10" s="405"/>
      <c r="N10" s="17" t="s">
        <v>107</v>
      </c>
      <c r="O10" s="17" t="s">
        <v>107</v>
      </c>
    </row>
    <row r="11" spans="1:15" ht="18" customHeight="1" thickBot="1">
      <c r="A11" s="14" t="s">
        <v>122</v>
      </c>
      <c r="B11" s="35">
        <v>409697</v>
      </c>
      <c r="C11" s="35">
        <v>329529</v>
      </c>
      <c r="D11" s="35">
        <v>380805</v>
      </c>
      <c r="E11" s="35">
        <v>382155</v>
      </c>
      <c r="F11" s="35">
        <v>367745</v>
      </c>
      <c r="G11" s="107">
        <f>100*F11/C11</f>
        <v>111.59715836845922</v>
      </c>
      <c r="H11" s="22">
        <f>100*F11/B11</f>
        <v>89.76023744376943</v>
      </c>
      <c r="I11" s="406">
        <f>100*B11/B12</f>
        <v>13.042121873584401</v>
      </c>
      <c r="J11" s="406">
        <f>100*C11/C12</f>
        <v>10.89046413089351</v>
      </c>
      <c r="K11" s="406">
        <f>100*D11/D12</f>
        <v>12.817319579578589</v>
      </c>
      <c r="L11" s="406">
        <f>100*E11/E12</f>
        <v>13.306288187833655</v>
      </c>
      <c r="M11" s="406">
        <f>100*F11/F12</f>
        <v>12.982109685932814</v>
      </c>
      <c r="N11" s="24">
        <f>100*M11/J11</f>
        <v>119.20621132304022</v>
      </c>
      <c r="O11" s="24">
        <f>100*M11/I11</f>
        <v>99.53985871138703</v>
      </c>
    </row>
    <row r="12" spans="1:15" ht="18" customHeight="1" thickBot="1">
      <c r="A12" s="15" t="s">
        <v>125</v>
      </c>
      <c r="B12" s="35">
        <v>3141337</v>
      </c>
      <c r="C12" s="98">
        <v>3025849</v>
      </c>
      <c r="D12" s="35">
        <v>2971019</v>
      </c>
      <c r="E12" s="35">
        <v>2871988</v>
      </c>
      <c r="F12" s="35">
        <v>2832706</v>
      </c>
      <c r="G12" s="108" t="s">
        <v>107</v>
      </c>
      <c r="H12" s="17" t="s">
        <v>107</v>
      </c>
      <c r="I12" s="405"/>
      <c r="J12" s="405"/>
      <c r="K12" s="405"/>
      <c r="L12" s="405"/>
      <c r="M12" s="405"/>
      <c r="N12" s="17" t="s">
        <v>107</v>
      </c>
      <c r="O12" s="17" t="s">
        <v>107</v>
      </c>
    </row>
    <row r="13" spans="1:15" ht="18" customHeight="1" thickBot="1">
      <c r="A13" s="16" t="s">
        <v>117</v>
      </c>
      <c r="B13" s="28" t="s">
        <v>117</v>
      </c>
      <c r="C13" s="28" t="s">
        <v>117</v>
      </c>
      <c r="D13" s="28" t="s">
        <v>117</v>
      </c>
      <c r="E13" s="28" t="s">
        <v>117</v>
      </c>
      <c r="F13" s="28" t="s">
        <v>117</v>
      </c>
      <c r="G13" s="108" t="s">
        <v>107</v>
      </c>
      <c r="H13" s="17" t="s">
        <v>107</v>
      </c>
      <c r="I13" s="18" t="s">
        <v>117</v>
      </c>
      <c r="J13" s="18" t="s">
        <v>117</v>
      </c>
      <c r="K13" s="18" t="s">
        <v>117</v>
      </c>
      <c r="L13" s="18" t="s">
        <v>117</v>
      </c>
      <c r="M13" s="18" t="s">
        <v>117</v>
      </c>
      <c r="N13" s="17" t="s">
        <v>107</v>
      </c>
      <c r="O13" s="17" t="s">
        <v>107</v>
      </c>
    </row>
    <row r="14" spans="1:15" ht="21" customHeight="1" thickBot="1">
      <c r="A14" s="14" t="s">
        <v>118</v>
      </c>
      <c r="B14" s="35">
        <v>1376168</v>
      </c>
      <c r="C14" s="35">
        <v>1460718</v>
      </c>
      <c r="D14" s="35">
        <v>1511533</v>
      </c>
      <c r="E14" s="35">
        <v>1549602</v>
      </c>
      <c r="F14" s="35">
        <v>1505023</v>
      </c>
      <c r="G14" s="107">
        <f>100*F14/C14</f>
        <v>103.03309742195276</v>
      </c>
      <c r="H14" s="22">
        <f>100*F14/B14</f>
        <v>109.36331901337627</v>
      </c>
      <c r="I14" s="406">
        <f>100*B14/B15</f>
        <v>14.25556844546362</v>
      </c>
      <c r="J14" s="406">
        <f>100*C14/C15</f>
        <v>14.846280837516284</v>
      </c>
      <c r="K14" s="406">
        <f>100*D14/D15</f>
        <v>15.368753053475281</v>
      </c>
      <c r="L14" s="404">
        <f>100*E14/E15</f>
        <v>15.772944000522779</v>
      </c>
      <c r="M14" s="404">
        <f>100*F14/F15</f>
        <v>15.412750215263161</v>
      </c>
      <c r="N14" s="24">
        <f>100*M14/J14</f>
        <v>103.81556420726879</v>
      </c>
      <c r="O14" s="24">
        <f>100*M14/I14</f>
        <v>108.11740180145378</v>
      </c>
    </row>
    <row r="15" spans="1:15" ht="18" customHeight="1" thickBot="1">
      <c r="A15" s="15" t="s">
        <v>125</v>
      </c>
      <c r="B15" s="35">
        <v>9653547</v>
      </c>
      <c r="C15" s="98">
        <v>9838949</v>
      </c>
      <c r="D15" s="35">
        <v>9835105</v>
      </c>
      <c r="E15" s="35">
        <v>9824431</v>
      </c>
      <c r="F15" s="35">
        <v>9764792</v>
      </c>
      <c r="G15" s="108" t="s">
        <v>107</v>
      </c>
      <c r="H15" s="17" t="s">
        <v>107</v>
      </c>
      <c r="I15" s="405"/>
      <c r="J15" s="405"/>
      <c r="K15" s="405"/>
      <c r="L15" s="405"/>
      <c r="M15" s="405"/>
      <c r="N15" s="17" t="s">
        <v>107</v>
      </c>
      <c r="O15" s="17" t="s">
        <v>107</v>
      </c>
    </row>
    <row r="16" spans="1:15" ht="18" customHeight="1" thickBot="1">
      <c r="A16" s="16" t="s">
        <v>117</v>
      </c>
      <c r="B16" s="28" t="s">
        <v>117</v>
      </c>
      <c r="C16" s="28" t="s">
        <v>117</v>
      </c>
      <c r="D16" s="28" t="s">
        <v>117</v>
      </c>
      <c r="E16" s="28" t="s">
        <v>117</v>
      </c>
      <c r="F16" s="28" t="s">
        <v>117</v>
      </c>
      <c r="G16" s="108" t="s">
        <v>107</v>
      </c>
      <c r="H16" s="17" t="s">
        <v>107</v>
      </c>
      <c r="I16" s="18" t="s">
        <v>117</v>
      </c>
      <c r="J16" s="18" t="s">
        <v>117</v>
      </c>
      <c r="K16" s="18" t="s">
        <v>117</v>
      </c>
      <c r="L16" s="18" t="s">
        <v>117</v>
      </c>
      <c r="M16" s="18" t="s">
        <v>117</v>
      </c>
      <c r="N16" s="17" t="s">
        <v>107</v>
      </c>
      <c r="O16" s="17" t="s">
        <v>107</v>
      </c>
    </row>
    <row r="17" spans="1:15" ht="18" customHeight="1" thickBot="1">
      <c r="A17" s="20" t="s">
        <v>120</v>
      </c>
      <c r="B17" s="43">
        <v>1792746</v>
      </c>
      <c r="C17" s="43">
        <v>2028566</v>
      </c>
      <c r="D17" s="43">
        <v>2067434</v>
      </c>
      <c r="E17" s="43">
        <v>2131846</v>
      </c>
      <c r="F17" s="43">
        <v>2073751</v>
      </c>
      <c r="G17" s="109">
        <f>100*F17/C17</f>
        <v>102.22743553820777</v>
      </c>
      <c r="H17" s="23">
        <f>100*F17/B17</f>
        <v>115.67455735502966</v>
      </c>
      <c r="I17" s="502">
        <f>100*B17/B18</f>
        <v>18.570852765309994</v>
      </c>
      <c r="J17" s="502">
        <f>100*C17/C18</f>
        <v>20.617710285925863</v>
      </c>
      <c r="K17" s="502">
        <f>100*D17/D18</f>
        <v>21.020965205760387</v>
      </c>
      <c r="L17" s="413">
        <f>100*E17/E18</f>
        <v>21.69943480696236</v>
      </c>
      <c r="M17" s="413">
        <f>100*F17/F18</f>
        <v>21.237021740964888</v>
      </c>
      <c r="N17" s="25">
        <f>100*M17/J17</f>
        <v>103.00378386566902</v>
      </c>
      <c r="O17" s="25">
        <f>100*M17/I17</f>
        <v>114.3567396142155</v>
      </c>
    </row>
    <row r="18" spans="1:15" ht="18" customHeight="1" thickBot="1">
      <c r="A18" s="15" t="s">
        <v>125</v>
      </c>
      <c r="B18" s="43">
        <v>9653547</v>
      </c>
      <c r="C18" s="104">
        <v>9838949</v>
      </c>
      <c r="D18" s="43">
        <v>9835105</v>
      </c>
      <c r="E18" s="43">
        <v>9824431</v>
      </c>
      <c r="F18" s="43">
        <v>9764792</v>
      </c>
      <c r="G18" s="106" t="s">
        <v>107</v>
      </c>
      <c r="H18" s="13" t="s">
        <v>107</v>
      </c>
      <c r="I18" s="414"/>
      <c r="J18" s="414"/>
      <c r="K18" s="414"/>
      <c r="L18" s="414"/>
      <c r="M18" s="414"/>
      <c r="N18" s="13" t="s">
        <v>107</v>
      </c>
      <c r="O18" s="13" t="s">
        <v>107</v>
      </c>
    </row>
    <row r="19" spans="1:15" ht="18" customHeight="1">
      <c r="A19" s="509" t="s">
        <v>7</v>
      </c>
      <c r="B19" s="509"/>
      <c r="C19" s="509"/>
      <c r="D19" s="509"/>
      <c r="E19" s="509"/>
      <c r="F19" s="509"/>
      <c r="G19" s="509"/>
      <c r="H19" s="509"/>
      <c r="I19" s="509"/>
      <c r="J19" s="509"/>
      <c r="K19" s="509"/>
      <c r="L19" s="509"/>
      <c r="M19" s="509"/>
      <c r="N19" s="509"/>
      <c r="O19" s="509"/>
    </row>
    <row r="20" spans="1:15" ht="18" customHeight="1" thickBot="1">
      <c r="A20" s="103"/>
      <c r="B20" s="103"/>
      <c r="C20" s="103"/>
      <c r="D20" s="103"/>
      <c r="E20" s="103"/>
      <c r="F20" s="103"/>
      <c r="G20" s="103"/>
      <c r="H20" s="103"/>
      <c r="I20" s="103"/>
      <c r="J20" s="103"/>
      <c r="K20" s="103"/>
      <c r="L20" s="103"/>
      <c r="M20" s="103"/>
      <c r="N20" s="103"/>
      <c r="O20" s="103"/>
    </row>
    <row r="21" spans="1:15" ht="18" customHeight="1" thickBot="1">
      <c r="A21" s="490" t="s">
        <v>111</v>
      </c>
      <c r="B21" s="492" t="s">
        <v>174</v>
      </c>
      <c r="C21" s="493"/>
      <c r="D21" s="493"/>
      <c r="E21" s="493"/>
      <c r="F21" s="494"/>
      <c r="G21" s="105" t="s">
        <v>121</v>
      </c>
      <c r="H21" s="11" t="s">
        <v>123</v>
      </c>
      <c r="I21" s="418" t="s">
        <v>188</v>
      </c>
      <c r="J21" s="411"/>
      <c r="K21" s="411"/>
      <c r="L21" s="411"/>
      <c r="M21" s="412"/>
      <c r="N21" s="11" t="s">
        <v>121</v>
      </c>
      <c r="O21" s="11" t="s">
        <v>123</v>
      </c>
    </row>
    <row r="22" spans="1:35" ht="27.75" customHeight="1" thickBot="1">
      <c r="A22" s="491"/>
      <c r="B22" s="12">
        <v>2001</v>
      </c>
      <c r="C22" s="12" t="s">
        <v>104</v>
      </c>
      <c r="D22" s="12">
        <v>2009</v>
      </c>
      <c r="E22" s="12">
        <v>2011</v>
      </c>
      <c r="F22" s="12">
        <v>2013</v>
      </c>
      <c r="G22" s="106" t="s">
        <v>114</v>
      </c>
      <c r="H22" s="13" t="s">
        <v>114</v>
      </c>
      <c r="I22" s="12">
        <v>2001</v>
      </c>
      <c r="J22" s="12">
        <v>2007</v>
      </c>
      <c r="K22" s="12">
        <v>2009</v>
      </c>
      <c r="L22" s="12">
        <v>2011</v>
      </c>
      <c r="M22" s="12">
        <v>2013</v>
      </c>
      <c r="N22" s="13" t="s">
        <v>114</v>
      </c>
      <c r="O22" s="13" t="s">
        <v>114</v>
      </c>
      <c r="P22" s="2"/>
      <c r="AB22" s="2"/>
      <c r="AI22" s="34"/>
    </row>
    <row r="23" spans="1:35" ht="24" customHeight="1" thickBot="1">
      <c r="A23" s="14" t="s">
        <v>115</v>
      </c>
      <c r="B23" s="56">
        <v>10896341</v>
      </c>
      <c r="C23" s="30">
        <v>10693136</v>
      </c>
      <c r="D23" s="30">
        <v>10252553</v>
      </c>
      <c r="E23" s="30">
        <v>10392252</v>
      </c>
      <c r="F23" s="30">
        <v>9530846</v>
      </c>
      <c r="G23" s="107">
        <f>100*F23/C23</f>
        <v>89.13050390456083</v>
      </c>
      <c r="H23" s="22">
        <f>100*F23/B23</f>
        <v>87.46831619898826</v>
      </c>
      <c r="I23" s="406">
        <f>B23/B24</f>
        <v>2.2925181374882944</v>
      </c>
      <c r="J23" s="406">
        <f>C23/C24</f>
        <v>2.089739009711212</v>
      </c>
      <c r="K23" s="406">
        <f>D23/D24</f>
        <v>1.990062066711233</v>
      </c>
      <c r="L23" s="406">
        <f>E23/E24</f>
        <v>1.9913266719782754</v>
      </c>
      <c r="M23" s="406">
        <f>F23/F24</f>
        <v>1.8341336027519184</v>
      </c>
      <c r="N23" s="24">
        <f>100*M23/J23</f>
        <v>87.76854881057054</v>
      </c>
      <c r="O23" s="24">
        <f>100*M23/I23</f>
        <v>80.00519484488849</v>
      </c>
      <c r="P23" s="2"/>
      <c r="AB23" s="2"/>
      <c r="AI23" s="34"/>
    </row>
    <row r="24" spans="1:15" ht="24" customHeight="1" thickBot="1">
      <c r="A24" s="15" t="s">
        <v>125</v>
      </c>
      <c r="B24" s="35">
        <v>4753001</v>
      </c>
      <c r="C24" s="35">
        <v>5116972</v>
      </c>
      <c r="D24" s="35">
        <v>5151876</v>
      </c>
      <c r="E24" s="35">
        <v>5218758</v>
      </c>
      <c r="F24" s="35">
        <v>5196375</v>
      </c>
      <c r="G24" s="108" t="s">
        <v>107</v>
      </c>
      <c r="H24" s="17" t="s">
        <v>107</v>
      </c>
      <c r="I24" s="405"/>
      <c r="J24" s="405"/>
      <c r="K24" s="405"/>
      <c r="L24" s="405"/>
      <c r="M24" s="405"/>
      <c r="N24" s="17" t="s">
        <v>107</v>
      </c>
      <c r="O24" s="17" t="s">
        <v>107</v>
      </c>
    </row>
    <row r="25" spans="1:15" ht="18" customHeight="1" thickBot="1">
      <c r="A25" s="14" t="s">
        <v>122</v>
      </c>
      <c r="B25" s="56">
        <v>4193174</v>
      </c>
      <c r="C25" s="30">
        <v>3486302</v>
      </c>
      <c r="D25" s="30">
        <v>4304210</v>
      </c>
      <c r="E25" s="30">
        <v>4277506</v>
      </c>
      <c r="F25" s="30">
        <v>4038364</v>
      </c>
      <c r="G25" s="107">
        <f>100*F25/C25</f>
        <v>115.8351743480628</v>
      </c>
      <c r="H25" s="22">
        <f>100*F25/B25</f>
        <v>96.30804731690122</v>
      </c>
      <c r="I25" s="406">
        <f>B25/B26</f>
        <v>1.3348373638358444</v>
      </c>
      <c r="J25" s="406">
        <f>C25/C26</f>
        <v>1.1521731586738135</v>
      </c>
      <c r="K25" s="406">
        <f>D25/D26</f>
        <v>1.4487318997286789</v>
      </c>
      <c r="L25" s="406">
        <f>E25/E26</f>
        <v>1.4893885350495892</v>
      </c>
      <c r="M25" s="406">
        <f>F25/F26</f>
        <v>1.4256205903471804</v>
      </c>
      <c r="N25" s="24">
        <f>100*M25/J25</f>
        <v>123.73318885401854</v>
      </c>
      <c r="O25" s="24">
        <f>100*M25/I25</f>
        <v>106.80107022554849</v>
      </c>
    </row>
    <row r="26" spans="1:15" ht="18" customHeight="1" thickBot="1">
      <c r="A26" s="15" t="s">
        <v>125</v>
      </c>
      <c r="B26" s="35">
        <v>3141337</v>
      </c>
      <c r="C26" s="98">
        <v>3025849</v>
      </c>
      <c r="D26" s="35">
        <v>2971019</v>
      </c>
      <c r="E26" s="35">
        <v>2871988</v>
      </c>
      <c r="F26" s="35">
        <v>2832706</v>
      </c>
      <c r="G26" s="108" t="s">
        <v>107</v>
      </c>
      <c r="H26" s="17" t="s">
        <v>107</v>
      </c>
      <c r="I26" s="405"/>
      <c r="J26" s="405"/>
      <c r="K26" s="405"/>
      <c r="L26" s="405"/>
      <c r="M26" s="405"/>
      <c r="N26" s="17" t="s">
        <v>107</v>
      </c>
      <c r="O26" s="17" t="s">
        <v>107</v>
      </c>
    </row>
    <row r="27" spans="1:15" ht="18" customHeight="1" thickBot="1">
      <c r="A27" s="16" t="s">
        <v>117</v>
      </c>
      <c r="B27" s="28" t="s">
        <v>117</v>
      </c>
      <c r="C27" s="28" t="s">
        <v>117</v>
      </c>
      <c r="D27" s="28" t="s">
        <v>117</v>
      </c>
      <c r="E27" s="28" t="s">
        <v>117</v>
      </c>
      <c r="F27" s="28" t="s">
        <v>117</v>
      </c>
      <c r="G27" s="108" t="s">
        <v>107</v>
      </c>
      <c r="H27" s="17" t="s">
        <v>107</v>
      </c>
      <c r="I27" s="18" t="s">
        <v>117</v>
      </c>
      <c r="J27" s="18" t="s">
        <v>117</v>
      </c>
      <c r="K27" s="18" t="s">
        <v>117</v>
      </c>
      <c r="L27" s="18" t="s">
        <v>117</v>
      </c>
      <c r="M27" s="18" t="s">
        <v>117</v>
      </c>
      <c r="N27" s="17" t="s">
        <v>107</v>
      </c>
      <c r="O27" s="17" t="s">
        <v>107</v>
      </c>
    </row>
    <row r="28" spans="1:15" ht="21" customHeight="1" thickBot="1">
      <c r="A28" s="14" t="s">
        <v>118</v>
      </c>
      <c r="B28" s="56">
        <v>17857764</v>
      </c>
      <c r="C28" s="30">
        <v>16782529</v>
      </c>
      <c r="D28" s="30">
        <v>17201896</v>
      </c>
      <c r="E28" s="30">
        <v>17325014</v>
      </c>
      <c r="F28" s="30">
        <v>16061049</v>
      </c>
      <c r="G28" s="107">
        <f>100*F28/C28</f>
        <v>95.70100549208048</v>
      </c>
      <c r="H28" s="22">
        <f>100*F28/B28</f>
        <v>89.93874597066015</v>
      </c>
      <c r="I28" s="406">
        <f>B28/B29</f>
        <v>1.8498655468295746</v>
      </c>
      <c r="J28" s="406">
        <f>C28/C29</f>
        <v>1.7057237515917605</v>
      </c>
      <c r="K28" s="406">
        <f>D28/D29</f>
        <v>1.749030234044273</v>
      </c>
      <c r="L28" s="404">
        <f>E28/E29</f>
        <v>1.763462331813415</v>
      </c>
      <c r="M28" s="404">
        <f>F28/F29</f>
        <v>1.6447917170176283</v>
      </c>
      <c r="N28" s="24">
        <f>100*M28/J28</f>
        <v>96.42778999135872</v>
      </c>
      <c r="O28" s="24">
        <f>100*M28/I28</f>
        <v>88.91412242563165</v>
      </c>
    </row>
    <row r="29" spans="1:15" ht="18" customHeight="1" thickBot="1">
      <c r="A29" s="15" t="s">
        <v>125</v>
      </c>
      <c r="B29" s="35">
        <v>9653547</v>
      </c>
      <c r="C29" s="98">
        <v>9838949</v>
      </c>
      <c r="D29" s="35">
        <v>9835105</v>
      </c>
      <c r="E29" s="35">
        <v>9824431</v>
      </c>
      <c r="F29" s="35">
        <v>9764792</v>
      </c>
      <c r="G29" s="108" t="s">
        <v>107</v>
      </c>
      <c r="H29" s="17" t="s">
        <v>107</v>
      </c>
      <c r="I29" s="405"/>
      <c r="J29" s="405"/>
      <c r="K29" s="405"/>
      <c r="L29" s="405"/>
      <c r="M29" s="405"/>
      <c r="N29" s="17" t="s">
        <v>107</v>
      </c>
      <c r="O29" s="17" t="s">
        <v>107</v>
      </c>
    </row>
    <row r="30" spans="1:15" ht="18" customHeight="1" thickBot="1">
      <c r="A30" s="16" t="s">
        <v>117</v>
      </c>
      <c r="B30" s="28" t="s">
        <v>117</v>
      </c>
      <c r="C30" s="28" t="s">
        <v>117</v>
      </c>
      <c r="D30" s="28" t="s">
        <v>117</v>
      </c>
      <c r="E30" s="28" t="s">
        <v>117</v>
      </c>
      <c r="F30" s="28" t="s">
        <v>117</v>
      </c>
      <c r="G30" s="108" t="s">
        <v>107</v>
      </c>
      <c r="H30" s="17" t="s">
        <v>107</v>
      </c>
      <c r="I30" s="28" t="s">
        <v>117</v>
      </c>
      <c r="J30" s="28" t="s">
        <v>117</v>
      </c>
      <c r="K30" s="28" t="s">
        <v>117</v>
      </c>
      <c r="L30" s="28" t="s">
        <v>117</v>
      </c>
      <c r="M30" s="28" t="s">
        <v>117</v>
      </c>
      <c r="N30" s="17" t="s">
        <v>107</v>
      </c>
      <c r="O30" s="17" t="s">
        <v>107</v>
      </c>
    </row>
    <row r="31" spans="1:15" ht="18" customHeight="1" thickBot="1">
      <c r="A31" s="20" t="s">
        <v>120</v>
      </c>
      <c r="B31" s="56">
        <v>25299784</v>
      </c>
      <c r="C31" s="21">
        <v>25830555</v>
      </c>
      <c r="D31" s="21">
        <v>25518315</v>
      </c>
      <c r="E31" s="21">
        <v>24868147</v>
      </c>
      <c r="F31" s="21">
        <v>21911415</v>
      </c>
      <c r="G31" s="109">
        <f>100*F31/C31</f>
        <v>84.82750370636636</v>
      </c>
      <c r="H31" s="23">
        <f>100*F31/B31</f>
        <v>86.6071228117995</v>
      </c>
      <c r="I31" s="502">
        <f>B31/B32</f>
        <v>2.620775969703157</v>
      </c>
      <c r="J31" s="502">
        <f>C31/C32</f>
        <v>2.6253368118891562</v>
      </c>
      <c r="K31" s="502">
        <f>D31/D32</f>
        <v>2.5946154108166612</v>
      </c>
      <c r="L31" s="502">
        <f>E31/E32</f>
        <v>2.531255703256504</v>
      </c>
      <c r="M31" s="502">
        <f>F31/F32</f>
        <v>2.2439203006065056</v>
      </c>
      <c r="N31" s="25">
        <f>100*M31/J31</f>
        <v>85.471711303656</v>
      </c>
      <c r="O31" s="25">
        <f>100*M31/I31</f>
        <v>85.62045464956945</v>
      </c>
    </row>
    <row r="32" spans="1:34" ht="18" customHeight="1" thickBot="1">
      <c r="A32" s="15" t="s">
        <v>125</v>
      </c>
      <c r="B32" s="43">
        <v>9653547</v>
      </c>
      <c r="C32" s="104">
        <v>9838949</v>
      </c>
      <c r="D32" s="43">
        <v>9835105</v>
      </c>
      <c r="E32" s="43">
        <v>9824431</v>
      </c>
      <c r="F32" s="43">
        <v>9764792</v>
      </c>
      <c r="G32" s="106" t="s">
        <v>107</v>
      </c>
      <c r="H32" s="13" t="s">
        <v>107</v>
      </c>
      <c r="I32" s="414"/>
      <c r="J32" s="414"/>
      <c r="K32" s="414"/>
      <c r="L32" s="414"/>
      <c r="M32" s="414"/>
      <c r="N32" s="13" t="s">
        <v>107</v>
      </c>
      <c r="O32" s="13" t="s">
        <v>107</v>
      </c>
      <c r="AD32" s="99"/>
      <c r="AE32" s="99"/>
      <c r="AF32" s="99"/>
      <c r="AG32" s="99"/>
      <c r="AH32" s="99"/>
    </row>
    <row r="33" spans="1:15" ht="18" customHeight="1">
      <c r="A33" s="509" t="s">
        <v>7</v>
      </c>
      <c r="B33" s="509"/>
      <c r="C33" s="509"/>
      <c r="D33" s="509"/>
      <c r="E33" s="509"/>
      <c r="F33" s="509"/>
      <c r="G33" s="509"/>
      <c r="H33" s="509"/>
      <c r="I33" s="509"/>
      <c r="J33" s="509"/>
      <c r="K33" s="509"/>
      <c r="L33" s="509"/>
      <c r="M33" s="509"/>
      <c r="N33" s="509"/>
      <c r="O33" s="509"/>
    </row>
    <row r="34" spans="1:15" ht="18" customHeight="1" thickBot="1">
      <c r="A34" s="103"/>
      <c r="B34" s="103"/>
      <c r="C34" s="103"/>
      <c r="D34" s="103"/>
      <c r="E34" s="103"/>
      <c r="F34" s="103"/>
      <c r="G34" s="103"/>
      <c r="H34" s="103"/>
      <c r="I34" s="103"/>
      <c r="J34" s="103"/>
      <c r="K34" s="103"/>
      <c r="L34" s="103"/>
      <c r="M34" s="103"/>
      <c r="N34" s="103"/>
      <c r="O34" s="103"/>
    </row>
    <row r="35" spans="1:15" ht="19.5" customHeight="1" thickBot="1">
      <c r="A35" s="490" t="s">
        <v>71</v>
      </c>
      <c r="B35" s="492" t="s">
        <v>174</v>
      </c>
      <c r="C35" s="493"/>
      <c r="D35" s="493"/>
      <c r="E35" s="493"/>
      <c r="F35" s="494"/>
      <c r="G35" s="105" t="s">
        <v>121</v>
      </c>
      <c r="H35" s="11" t="s">
        <v>123</v>
      </c>
      <c r="I35" s="418" t="s">
        <v>178</v>
      </c>
      <c r="J35" s="411"/>
      <c r="K35" s="411"/>
      <c r="L35" s="411"/>
      <c r="M35" s="412"/>
      <c r="N35" s="11" t="s">
        <v>121</v>
      </c>
      <c r="O35" s="11" t="s">
        <v>123</v>
      </c>
    </row>
    <row r="36" spans="1:35" ht="30" customHeight="1" thickBot="1">
      <c r="A36" s="491"/>
      <c r="B36" s="12">
        <v>2001</v>
      </c>
      <c r="C36" s="12" t="s">
        <v>104</v>
      </c>
      <c r="D36" s="12">
        <v>2009</v>
      </c>
      <c r="E36" s="12">
        <v>2011</v>
      </c>
      <c r="F36" s="12">
        <v>2013</v>
      </c>
      <c r="G36" s="106" t="s">
        <v>114</v>
      </c>
      <c r="H36" s="13" t="s">
        <v>114</v>
      </c>
      <c r="I36" s="12">
        <v>2001</v>
      </c>
      <c r="J36" s="12">
        <v>2007</v>
      </c>
      <c r="K36" s="12">
        <v>2009</v>
      </c>
      <c r="L36" s="12">
        <v>2011</v>
      </c>
      <c r="M36" s="12">
        <v>2013</v>
      </c>
      <c r="N36" s="13" t="s">
        <v>114</v>
      </c>
      <c r="O36" s="13" t="s">
        <v>114</v>
      </c>
      <c r="P36" s="2"/>
      <c r="AB36" s="2"/>
      <c r="AI36" s="34"/>
    </row>
    <row r="37" spans="1:15" ht="24" customHeight="1" thickBot="1">
      <c r="A37" s="14" t="s">
        <v>115</v>
      </c>
      <c r="B37" s="56">
        <v>10896341</v>
      </c>
      <c r="C37" s="30">
        <v>10693136</v>
      </c>
      <c r="D37" s="30">
        <v>10252553</v>
      </c>
      <c r="E37" s="30">
        <v>10392252</v>
      </c>
      <c r="F37" s="30">
        <v>9530846</v>
      </c>
      <c r="G37" s="107">
        <f>100*F37/C37</f>
        <v>89.13050390456083</v>
      </c>
      <c r="H37" s="22">
        <f>100*F37/B37</f>
        <v>87.46831619898826</v>
      </c>
      <c r="I37" s="406">
        <f>1000*B37/B38</f>
        <v>2292.518137488294</v>
      </c>
      <c r="J37" s="406">
        <f>1000*C37/C38</f>
        <v>2089.739009711212</v>
      </c>
      <c r="K37" s="406">
        <f>1000*D37/D38</f>
        <v>1990.062066711233</v>
      </c>
      <c r="L37" s="406">
        <f>1000*E37/E38</f>
        <v>1991.3266719782753</v>
      </c>
      <c r="M37" s="406">
        <f>1000*F37/F38</f>
        <v>1834.1336027519185</v>
      </c>
      <c r="N37" s="24">
        <f>100*M37/J37</f>
        <v>87.76854881057054</v>
      </c>
      <c r="O37" s="24">
        <f>100*M37/I37</f>
        <v>80.00519484488849</v>
      </c>
    </row>
    <row r="38" spans="1:15" ht="24" customHeight="1" thickBot="1">
      <c r="A38" s="15" t="s">
        <v>125</v>
      </c>
      <c r="B38" s="35">
        <v>4753001</v>
      </c>
      <c r="C38" s="35">
        <v>5116972</v>
      </c>
      <c r="D38" s="35">
        <v>5151876</v>
      </c>
      <c r="E38" s="35">
        <v>5218758</v>
      </c>
      <c r="F38" s="35">
        <v>5196375</v>
      </c>
      <c r="G38" s="108" t="s">
        <v>107</v>
      </c>
      <c r="H38" s="17" t="s">
        <v>107</v>
      </c>
      <c r="I38" s="405"/>
      <c r="J38" s="405"/>
      <c r="K38" s="405"/>
      <c r="L38" s="405"/>
      <c r="M38" s="405"/>
      <c r="N38" s="17" t="s">
        <v>107</v>
      </c>
      <c r="O38" s="17" t="s">
        <v>107</v>
      </c>
    </row>
    <row r="39" spans="1:15" ht="18" customHeight="1" thickBot="1">
      <c r="A39" s="14" t="s">
        <v>122</v>
      </c>
      <c r="B39" s="56">
        <v>4193174</v>
      </c>
      <c r="C39" s="30">
        <v>3486302</v>
      </c>
      <c r="D39" s="30">
        <v>4304210</v>
      </c>
      <c r="E39" s="30">
        <v>4277506</v>
      </c>
      <c r="F39" s="30">
        <v>4038364</v>
      </c>
      <c r="G39" s="107">
        <f>100*F39/C39</f>
        <v>115.8351743480628</v>
      </c>
      <c r="H39" s="22">
        <f>100*F39/B39</f>
        <v>96.30804731690122</v>
      </c>
      <c r="I39" s="406">
        <f>1000*B39/B40</f>
        <v>1334.8373638358444</v>
      </c>
      <c r="J39" s="406">
        <f>1000*C39/C40</f>
        <v>1152.1731586738135</v>
      </c>
      <c r="K39" s="406">
        <f>1000*D39/D40</f>
        <v>1448.7318997286789</v>
      </c>
      <c r="L39" s="406">
        <f>1000*E39/E40</f>
        <v>1489.3885350495893</v>
      </c>
      <c r="M39" s="406">
        <f>1000*F39/F40</f>
        <v>1425.6205903471805</v>
      </c>
      <c r="N39" s="24">
        <f>100*M39/J39</f>
        <v>123.73318885401855</v>
      </c>
      <c r="O39" s="24">
        <f>100*M39/I39</f>
        <v>106.8010702255485</v>
      </c>
    </row>
    <row r="40" spans="1:18" ht="18" customHeight="1" thickBot="1">
      <c r="A40" s="15" t="s">
        <v>125</v>
      </c>
      <c r="B40" s="35">
        <v>3141337</v>
      </c>
      <c r="C40" s="98">
        <v>3025849</v>
      </c>
      <c r="D40" s="35">
        <v>2971019</v>
      </c>
      <c r="E40" s="35">
        <v>2871988</v>
      </c>
      <c r="F40" s="35">
        <v>2832706</v>
      </c>
      <c r="G40" s="108" t="s">
        <v>107</v>
      </c>
      <c r="H40" s="17" t="s">
        <v>107</v>
      </c>
      <c r="I40" s="405"/>
      <c r="J40" s="405"/>
      <c r="K40" s="405"/>
      <c r="L40" s="405"/>
      <c r="M40" s="405"/>
      <c r="N40" s="17" t="s">
        <v>107</v>
      </c>
      <c r="O40" s="17" t="s">
        <v>107</v>
      </c>
      <c r="P40" s="44"/>
      <c r="Q40" s="58"/>
      <c r="R40" s="58"/>
    </row>
    <row r="41" spans="1:15" ht="18" customHeight="1" thickBot="1">
      <c r="A41" s="16" t="s">
        <v>117</v>
      </c>
      <c r="B41" s="28" t="s">
        <v>117</v>
      </c>
      <c r="C41" s="28" t="s">
        <v>117</v>
      </c>
      <c r="D41" s="28" t="s">
        <v>117</v>
      </c>
      <c r="E41" s="28" t="s">
        <v>117</v>
      </c>
      <c r="F41" s="28" t="s">
        <v>117</v>
      </c>
      <c r="G41" s="108" t="s">
        <v>107</v>
      </c>
      <c r="H41" s="17" t="s">
        <v>107</v>
      </c>
      <c r="I41" s="18" t="s">
        <v>117</v>
      </c>
      <c r="J41" s="18" t="s">
        <v>117</v>
      </c>
      <c r="K41" s="18" t="s">
        <v>117</v>
      </c>
      <c r="L41" s="18" t="s">
        <v>117</v>
      </c>
      <c r="M41" s="18" t="s">
        <v>117</v>
      </c>
      <c r="N41" s="17" t="s">
        <v>107</v>
      </c>
      <c r="O41" s="17" t="s">
        <v>107</v>
      </c>
    </row>
    <row r="42" spans="1:15" ht="21" customHeight="1" thickBot="1">
      <c r="A42" s="14" t="s">
        <v>118</v>
      </c>
      <c r="B42" s="56">
        <v>17857764</v>
      </c>
      <c r="C42" s="30">
        <v>16782529</v>
      </c>
      <c r="D42" s="30">
        <v>17201896</v>
      </c>
      <c r="E42" s="30">
        <v>17325014</v>
      </c>
      <c r="F42" s="30">
        <v>16061049</v>
      </c>
      <c r="G42" s="107">
        <f>100*F42/C42</f>
        <v>95.70100549208048</v>
      </c>
      <c r="H42" s="22">
        <f>100*F42/B42</f>
        <v>89.93874597066015</v>
      </c>
      <c r="I42" s="406">
        <f>1000*B42/B43</f>
        <v>1849.8655468295747</v>
      </c>
      <c r="J42" s="406">
        <f>1000*C42/C43</f>
        <v>1705.7237515917604</v>
      </c>
      <c r="K42" s="406">
        <f>1000*D42/D43</f>
        <v>1749.0302340442731</v>
      </c>
      <c r="L42" s="404">
        <f>1000*E42/E43</f>
        <v>1763.462331813415</v>
      </c>
      <c r="M42" s="404">
        <f>1000*F42/F43</f>
        <v>1644.7917170176283</v>
      </c>
      <c r="N42" s="24">
        <f>100*M42/J42</f>
        <v>96.42778999135874</v>
      </c>
      <c r="O42" s="24">
        <f>100*M42/I42</f>
        <v>88.91412242563165</v>
      </c>
    </row>
    <row r="43" spans="1:15" ht="18" customHeight="1" thickBot="1">
      <c r="A43" s="15" t="s">
        <v>125</v>
      </c>
      <c r="B43" s="35">
        <v>9653547</v>
      </c>
      <c r="C43" s="98">
        <v>9838949</v>
      </c>
      <c r="D43" s="35">
        <v>9835105</v>
      </c>
      <c r="E43" s="35">
        <v>9824431</v>
      </c>
      <c r="F43" s="35">
        <v>9764792</v>
      </c>
      <c r="G43" s="108" t="s">
        <v>107</v>
      </c>
      <c r="H43" s="17" t="s">
        <v>107</v>
      </c>
      <c r="I43" s="405"/>
      <c r="J43" s="405"/>
      <c r="K43" s="405"/>
      <c r="L43" s="405"/>
      <c r="M43" s="405"/>
      <c r="N43" s="17" t="s">
        <v>107</v>
      </c>
      <c r="O43" s="17" t="s">
        <v>107</v>
      </c>
    </row>
    <row r="44" spans="1:15" ht="18" customHeight="1" thickBot="1">
      <c r="A44" s="16" t="s">
        <v>117</v>
      </c>
      <c r="B44" s="28" t="s">
        <v>117</v>
      </c>
      <c r="C44" s="28" t="s">
        <v>117</v>
      </c>
      <c r="D44" s="28" t="s">
        <v>117</v>
      </c>
      <c r="E44" s="28" t="s">
        <v>117</v>
      </c>
      <c r="F44" s="28" t="s">
        <v>117</v>
      </c>
      <c r="G44" s="108" t="s">
        <v>107</v>
      </c>
      <c r="H44" s="17" t="s">
        <v>107</v>
      </c>
      <c r="I44" s="28" t="s">
        <v>117</v>
      </c>
      <c r="J44" s="28" t="s">
        <v>117</v>
      </c>
      <c r="K44" s="28" t="s">
        <v>117</v>
      </c>
      <c r="L44" s="28" t="s">
        <v>117</v>
      </c>
      <c r="M44" s="28" t="s">
        <v>117</v>
      </c>
      <c r="N44" s="17" t="s">
        <v>107</v>
      </c>
      <c r="O44" s="17" t="s">
        <v>107</v>
      </c>
    </row>
    <row r="45" spans="1:15" ht="18" customHeight="1" thickBot="1">
      <c r="A45" s="20" t="s">
        <v>120</v>
      </c>
      <c r="B45" s="56">
        <v>25299784</v>
      </c>
      <c r="C45" s="21">
        <v>25830555</v>
      </c>
      <c r="D45" s="21">
        <v>25518315</v>
      </c>
      <c r="E45" s="21">
        <v>24868147</v>
      </c>
      <c r="F45" s="21">
        <v>21911415</v>
      </c>
      <c r="G45" s="109">
        <f>100*F45/C45</f>
        <v>84.82750370636636</v>
      </c>
      <c r="H45" s="23">
        <f>100*F45/B45</f>
        <v>86.6071228117995</v>
      </c>
      <c r="I45" s="502">
        <f>1000*B45/B46</f>
        <v>2620.775969703157</v>
      </c>
      <c r="J45" s="502">
        <f>1000*C45/C46</f>
        <v>2625.3368118891563</v>
      </c>
      <c r="K45" s="502">
        <f>1000*D45/D46</f>
        <v>2594.6154108166616</v>
      </c>
      <c r="L45" s="502">
        <f>1000*E45/E46</f>
        <v>2531.255703256504</v>
      </c>
      <c r="M45" s="502">
        <f>1000*F45/F46</f>
        <v>2243.9203006065054</v>
      </c>
      <c r="N45" s="25">
        <f>100*M45/J45</f>
        <v>85.47171130365598</v>
      </c>
      <c r="O45" s="25">
        <f>100*M45/I45</f>
        <v>85.62045464956945</v>
      </c>
    </row>
    <row r="46" spans="1:34" ht="18" customHeight="1" thickBot="1">
      <c r="A46" s="15" t="s">
        <v>125</v>
      </c>
      <c r="B46" s="43">
        <v>9653547</v>
      </c>
      <c r="C46" s="104">
        <v>9838949</v>
      </c>
      <c r="D46" s="43">
        <v>9835105</v>
      </c>
      <c r="E46" s="43">
        <v>9824431</v>
      </c>
      <c r="F46" s="43">
        <v>9764792</v>
      </c>
      <c r="G46" s="106" t="s">
        <v>107</v>
      </c>
      <c r="H46" s="13" t="s">
        <v>107</v>
      </c>
      <c r="I46" s="414"/>
      <c r="J46" s="414"/>
      <c r="K46" s="414"/>
      <c r="L46" s="414"/>
      <c r="M46" s="414"/>
      <c r="N46" s="13" t="s">
        <v>107</v>
      </c>
      <c r="O46" s="13" t="s">
        <v>107</v>
      </c>
      <c r="AD46" s="99"/>
      <c r="AE46" s="99"/>
      <c r="AF46" s="99"/>
      <c r="AG46" s="99"/>
      <c r="AH46" s="99"/>
    </row>
    <row r="47" spans="1:15" ht="18" customHeight="1">
      <c r="A47" s="509" t="s">
        <v>7</v>
      </c>
      <c r="B47" s="509"/>
      <c r="C47" s="509"/>
      <c r="D47" s="509"/>
      <c r="E47" s="509"/>
      <c r="F47" s="509"/>
      <c r="G47" s="509"/>
      <c r="H47" s="509"/>
      <c r="I47" s="509"/>
      <c r="J47" s="509"/>
      <c r="K47" s="509"/>
      <c r="L47" s="509"/>
      <c r="M47" s="509"/>
      <c r="N47" s="509"/>
      <c r="O47" s="509"/>
    </row>
    <row r="48" spans="1:15" ht="18" customHeight="1" thickBot="1">
      <c r="A48" s="103"/>
      <c r="B48" s="103"/>
      <c r="C48" s="103"/>
      <c r="D48" s="103"/>
      <c r="E48" s="103"/>
      <c r="F48" s="103"/>
      <c r="G48" s="103"/>
      <c r="H48" s="103"/>
      <c r="I48" s="103"/>
      <c r="J48" s="103"/>
      <c r="K48" s="103"/>
      <c r="L48" s="103"/>
      <c r="M48" s="103"/>
      <c r="N48" s="103"/>
      <c r="O48" s="103"/>
    </row>
    <row r="49" spans="1:15" ht="18" customHeight="1" thickBot="1">
      <c r="A49" s="490" t="s">
        <v>73</v>
      </c>
      <c r="B49" s="492" t="s">
        <v>174</v>
      </c>
      <c r="C49" s="493"/>
      <c r="D49" s="493"/>
      <c r="E49" s="493"/>
      <c r="F49" s="494"/>
      <c r="G49" s="105" t="s">
        <v>121</v>
      </c>
      <c r="H49" s="11" t="s">
        <v>123</v>
      </c>
      <c r="I49" s="418" t="s">
        <v>175</v>
      </c>
      <c r="J49" s="411"/>
      <c r="K49" s="411"/>
      <c r="L49" s="411"/>
      <c r="M49" s="412"/>
      <c r="N49" s="11" t="s">
        <v>121</v>
      </c>
      <c r="O49" s="11" t="s">
        <v>123</v>
      </c>
    </row>
    <row r="50" spans="1:15" ht="18" customHeight="1" thickBot="1">
      <c r="A50" s="491"/>
      <c r="B50" s="12">
        <v>2001</v>
      </c>
      <c r="C50" s="12">
        <v>2007</v>
      </c>
      <c r="D50" s="12">
        <v>2009</v>
      </c>
      <c r="E50" s="12">
        <v>2011</v>
      </c>
      <c r="F50" s="12">
        <v>2013</v>
      </c>
      <c r="G50" s="106" t="s">
        <v>114</v>
      </c>
      <c r="H50" s="13" t="s">
        <v>114</v>
      </c>
      <c r="I50" s="12">
        <v>2001</v>
      </c>
      <c r="J50" s="12">
        <v>2007</v>
      </c>
      <c r="K50" s="12">
        <v>2009</v>
      </c>
      <c r="L50" s="12">
        <v>2011</v>
      </c>
      <c r="M50" s="12">
        <v>2013</v>
      </c>
      <c r="N50" s="13" t="s">
        <v>114</v>
      </c>
      <c r="O50" s="13" t="s">
        <v>114</v>
      </c>
    </row>
    <row r="51" spans="1:15" s="9" customFormat="1" ht="18" customHeight="1" thickBot="1">
      <c r="A51" s="14" t="s">
        <v>115</v>
      </c>
      <c r="B51" s="56">
        <v>10896341</v>
      </c>
      <c r="C51" s="30">
        <v>10693136</v>
      </c>
      <c r="D51" s="30">
        <v>10252553</v>
      </c>
      <c r="E51" s="30">
        <v>10392252</v>
      </c>
      <c r="F51" s="30">
        <v>9530846</v>
      </c>
      <c r="G51" s="107">
        <f>100*F51/C51</f>
        <v>89.13050390456083</v>
      </c>
      <c r="H51" s="22">
        <f>100*F51/B51</f>
        <v>87.46831619898826</v>
      </c>
      <c r="I51" s="406">
        <f>B51/B52</f>
        <v>13.925125400162301</v>
      </c>
      <c r="J51" s="406">
        <f>C51/C52</f>
        <v>12.633398628101009</v>
      </c>
      <c r="K51" s="406">
        <f>D51/D52</f>
        <v>12.199828649964005</v>
      </c>
      <c r="L51" s="406">
        <f>E51/E52</f>
        <v>11.88348701904605</v>
      </c>
      <c r="M51" s="406">
        <f>F51/F52</f>
        <v>11.429983474166693</v>
      </c>
      <c r="N51" s="24">
        <f>100*M51/J51</f>
        <v>90.47433561339932</v>
      </c>
      <c r="O51" s="24">
        <f>100*M51/I51</f>
        <v>82.08172742224262</v>
      </c>
    </row>
    <row r="52" spans="1:15" ht="24" customHeight="1" thickBot="1">
      <c r="A52" s="57" t="s">
        <v>176</v>
      </c>
      <c r="B52" s="35">
        <v>782495</v>
      </c>
      <c r="C52" s="35">
        <v>846418</v>
      </c>
      <c r="D52" s="35">
        <v>840385</v>
      </c>
      <c r="E52" s="35">
        <v>874512</v>
      </c>
      <c r="F52" s="35">
        <v>833846</v>
      </c>
      <c r="G52" s="108" t="s">
        <v>107</v>
      </c>
      <c r="H52" s="17" t="s">
        <v>107</v>
      </c>
      <c r="I52" s="405"/>
      <c r="J52" s="405"/>
      <c r="K52" s="405"/>
      <c r="L52" s="405"/>
      <c r="M52" s="405"/>
      <c r="N52" s="17" t="s">
        <v>107</v>
      </c>
      <c r="O52" s="17" t="s">
        <v>107</v>
      </c>
    </row>
    <row r="53" spans="1:15" ht="19.5" customHeight="1" thickBot="1">
      <c r="A53" s="14" t="s">
        <v>122</v>
      </c>
      <c r="B53" s="56">
        <v>4193174</v>
      </c>
      <c r="C53" s="30">
        <v>3486302</v>
      </c>
      <c r="D53" s="30">
        <v>4304210</v>
      </c>
      <c r="E53" s="30">
        <v>4277506</v>
      </c>
      <c r="F53" s="30">
        <v>4038364</v>
      </c>
      <c r="G53" s="107">
        <f>100*F53/C53</f>
        <v>115.8351743480628</v>
      </c>
      <c r="H53" s="22">
        <f>100*F53/B53</f>
        <v>96.30804731690122</v>
      </c>
      <c r="I53" s="406">
        <f>B53/B54</f>
        <v>10.234817438253149</v>
      </c>
      <c r="J53" s="406">
        <f>C53/C54</f>
        <v>10.57965156329185</v>
      </c>
      <c r="K53" s="406">
        <f>D53/D54</f>
        <v>11.302924068749098</v>
      </c>
      <c r="L53" s="406">
        <f>E53/E54</f>
        <v>11.193117975690493</v>
      </c>
      <c r="M53" s="406">
        <f>F53/F54</f>
        <v>10.981424628478972</v>
      </c>
      <c r="N53" s="24">
        <f>100*M53/J53</f>
        <v>103.79760205507287</v>
      </c>
      <c r="O53" s="24">
        <f>100*M53/I53</f>
        <v>107.29477779872595</v>
      </c>
    </row>
    <row r="54" spans="1:18" ht="19.5" customHeight="1" thickBot="1">
      <c r="A54" s="57" t="s">
        <v>176</v>
      </c>
      <c r="B54" s="35">
        <v>409697</v>
      </c>
      <c r="C54" s="35">
        <v>329529</v>
      </c>
      <c r="D54" s="35">
        <v>380805</v>
      </c>
      <c r="E54" s="35">
        <v>382155</v>
      </c>
      <c r="F54" s="35">
        <v>367745</v>
      </c>
      <c r="G54" s="108" t="s">
        <v>107</v>
      </c>
      <c r="H54" s="17" t="s">
        <v>107</v>
      </c>
      <c r="I54" s="405"/>
      <c r="J54" s="405"/>
      <c r="K54" s="405"/>
      <c r="L54" s="405"/>
      <c r="M54" s="405"/>
      <c r="N54" s="17" t="s">
        <v>107</v>
      </c>
      <c r="O54" s="17" t="s">
        <v>107</v>
      </c>
      <c r="P54" s="44"/>
      <c r="Q54" s="58"/>
      <c r="R54" s="58"/>
    </row>
    <row r="55" spans="1:15" ht="19.5" customHeight="1" thickBot="1">
      <c r="A55" s="16" t="s">
        <v>117</v>
      </c>
      <c r="B55" s="28" t="s">
        <v>117</v>
      </c>
      <c r="C55" s="28" t="s">
        <v>117</v>
      </c>
      <c r="D55" s="28" t="s">
        <v>117</v>
      </c>
      <c r="E55" s="28" t="s">
        <v>117</v>
      </c>
      <c r="F55" s="28" t="s">
        <v>117</v>
      </c>
      <c r="G55" s="108" t="s">
        <v>107</v>
      </c>
      <c r="H55" s="17" t="s">
        <v>107</v>
      </c>
      <c r="I55" s="18" t="s">
        <v>117</v>
      </c>
      <c r="J55" s="18" t="s">
        <v>117</v>
      </c>
      <c r="K55" s="18" t="s">
        <v>117</v>
      </c>
      <c r="L55" s="18" t="s">
        <v>117</v>
      </c>
      <c r="M55" s="18" t="s">
        <v>117</v>
      </c>
      <c r="N55" s="17" t="s">
        <v>107</v>
      </c>
      <c r="O55" s="17" t="s">
        <v>107</v>
      </c>
    </row>
    <row r="56" spans="1:15" ht="21" customHeight="1" thickBot="1">
      <c r="A56" s="14" t="s">
        <v>118</v>
      </c>
      <c r="B56" s="56">
        <v>17857764</v>
      </c>
      <c r="C56" s="30">
        <v>16782529</v>
      </c>
      <c r="D56" s="30">
        <v>17201896</v>
      </c>
      <c r="E56" s="30">
        <v>17325014</v>
      </c>
      <c r="F56" s="30">
        <v>16061049</v>
      </c>
      <c r="G56" s="107">
        <f>100*F56/C56</f>
        <v>95.70100549208048</v>
      </c>
      <c r="H56" s="22">
        <f>100*F56/B56</f>
        <v>89.93874597066015</v>
      </c>
      <c r="I56" s="406">
        <f>B56/B57</f>
        <v>12.976441829776597</v>
      </c>
      <c r="J56" s="406">
        <f>C56/C57</f>
        <v>11.489232692415648</v>
      </c>
      <c r="K56" s="406">
        <f>D56/D57</f>
        <v>11.38043033132588</v>
      </c>
      <c r="L56" s="404">
        <f>E56/E57</f>
        <v>11.180299199407331</v>
      </c>
      <c r="M56" s="404">
        <f>F56/F57</f>
        <v>10.671630267444417</v>
      </c>
      <c r="N56" s="24">
        <f>100*M56/J56</f>
        <v>92.8837508399412</v>
      </c>
      <c r="O56" s="24">
        <f>100*M56/I56</f>
        <v>82.2384934748183</v>
      </c>
    </row>
    <row r="57" spans="1:15" ht="19.5" customHeight="1" thickBot="1">
      <c r="A57" s="57" t="s">
        <v>176</v>
      </c>
      <c r="B57" s="35">
        <v>1376168</v>
      </c>
      <c r="C57" s="35">
        <v>1460718</v>
      </c>
      <c r="D57" s="35">
        <v>1511533</v>
      </c>
      <c r="E57" s="35">
        <v>1549602</v>
      </c>
      <c r="F57" s="35">
        <v>1505023</v>
      </c>
      <c r="G57" s="108" t="s">
        <v>107</v>
      </c>
      <c r="H57" s="17" t="s">
        <v>107</v>
      </c>
      <c r="I57" s="405"/>
      <c r="J57" s="405"/>
      <c r="K57" s="405"/>
      <c r="L57" s="405"/>
      <c r="M57" s="405"/>
      <c r="N57" s="17" t="s">
        <v>107</v>
      </c>
      <c r="O57" s="17" t="s">
        <v>107</v>
      </c>
    </row>
    <row r="58" spans="1:15" ht="19.5" customHeight="1" thickBot="1">
      <c r="A58" s="14" t="s">
        <v>119</v>
      </c>
      <c r="B58" s="35">
        <v>7442020</v>
      </c>
      <c r="C58" s="35">
        <v>9048026</v>
      </c>
      <c r="D58" s="35">
        <v>8316419</v>
      </c>
      <c r="E58" s="35">
        <v>7543133</v>
      </c>
      <c r="F58" s="35">
        <v>5850366</v>
      </c>
      <c r="G58" s="107">
        <f>100*F58/C58</f>
        <v>64.65903170481606</v>
      </c>
      <c r="H58" s="22">
        <f>100*F58/B58</f>
        <v>78.61260786721884</v>
      </c>
      <c r="I58" s="406">
        <f>B58/B59</f>
        <v>17.864649597434333</v>
      </c>
      <c r="J58" s="406">
        <f>C58/C59</f>
        <v>15.933887237429735</v>
      </c>
      <c r="K58" s="406">
        <f>D58/D59</f>
        <v>14.960251915359029</v>
      </c>
      <c r="L58" s="406">
        <f>E58/E59</f>
        <v>12.955278199517728</v>
      </c>
      <c r="M58" s="406">
        <f>F58/F59</f>
        <v>10.28675570747352</v>
      </c>
      <c r="N58" s="24">
        <f>100*M58/J58</f>
        <v>64.55898397039778</v>
      </c>
      <c r="O58" s="24">
        <f>100*M58/I58</f>
        <v>57.58162594440628</v>
      </c>
    </row>
    <row r="59" spans="1:15" ht="19.5" customHeight="1" thickBot="1">
      <c r="A59" s="57" t="s">
        <v>176</v>
      </c>
      <c r="B59" s="35">
        <v>416578</v>
      </c>
      <c r="C59" s="35">
        <v>567848</v>
      </c>
      <c r="D59" s="35">
        <v>555901</v>
      </c>
      <c r="E59" s="35">
        <v>582244</v>
      </c>
      <c r="F59" s="35">
        <v>568728</v>
      </c>
      <c r="G59" s="108" t="s">
        <v>107</v>
      </c>
      <c r="H59" s="17" t="s">
        <v>107</v>
      </c>
      <c r="I59" s="405"/>
      <c r="J59" s="405"/>
      <c r="K59" s="405"/>
      <c r="L59" s="405"/>
      <c r="M59" s="405"/>
      <c r="N59" s="17" t="s">
        <v>107</v>
      </c>
      <c r="O59" s="17" t="s">
        <v>107</v>
      </c>
    </row>
    <row r="60" spans="1:34" ht="19.5" customHeight="1" thickBot="1">
      <c r="A60" s="20" t="s">
        <v>120</v>
      </c>
      <c r="B60" s="322">
        <v>25299784</v>
      </c>
      <c r="C60" s="69">
        <v>25830555</v>
      </c>
      <c r="D60" s="69">
        <v>25518315</v>
      </c>
      <c r="E60" s="69">
        <v>24868147</v>
      </c>
      <c r="F60" s="69">
        <v>21911415</v>
      </c>
      <c r="G60" s="120">
        <f>100*F60/C60</f>
        <v>84.82750370636636</v>
      </c>
      <c r="H60" s="323">
        <f>100*F60/B60</f>
        <v>86.6071228117995</v>
      </c>
      <c r="I60" s="502">
        <f>B60/B61</f>
        <v>14.112308157429998</v>
      </c>
      <c r="J60" s="502">
        <f>C60/C61</f>
        <v>12.733406258411113</v>
      </c>
      <c r="K60" s="502">
        <f>D60/D61</f>
        <v>12.34298894184772</v>
      </c>
      <c r="L60" s="502">
        <f>E60/E61</f>
        <v>11.66507665187823</v>
      </c>
      <c r="M60" s="502">
        <f>F60/F61</f>
        <v>10.566078087484948</v>
      </c>
      <c r="N60" s="70">
        <f>100*M60/J60</f>
        <v>82.97919561394245</v>
      </c>
      <c r="O60" s="70">
        <f>100*M60/I60</f>
        <v>74.87136738806264</v>
      </c>
      <c r="AD60" s="99"/>
      <c r="AE60" s="99"/>
      <c r="AF60" s="99"/>
      <c r="AG60" s="99"/>
      <c r="AH60" s="99"/>
    </row>
    <row r="61" spans="1:15" ht="19.5" customHeight="1" thickBot="1">
      <c r="A61" s="57" t="s">
        <v>176</v>
      </c>
      <c r="B61" s="43">
        <v>1792746</v>
      </c>
      <c r="C61" s="43">
        <v>2028566</v>
      </c>
      <c r="D61" s="43">
        <v>2067434</v>
      </c>
      <c r="E61" s="43">
        <v>2131846</v>
      </c>
      <c r="F61" s="43">
        <v>2073751</v>
      </c>
      <c r="G61" s="106" t="s">
        <v>107</v>
      </c>
      <c r="H61" s="13" t="s">
        <v>107</v>
      </c>
      <c r="I61" s="414"/>
      <c r="J61" s="414"/>
      <c r="K61" s="414"/>
      <c r="L61" s="414"/>
      <c r="M61" s="414"/>
      <c r="N61" s="13" t="s">
        <v>107</v>
      </c>
      <c r="O61" s="13" t="s">
        <v>107</v>
      </c>
    </row>
    <row r="62" spans="1:15" ht="18" customHeight="1" thickBot="1">
      <c r="A62" s="103"/>
      <c r="B62" s="103"/>
      <c r="C62" s="103"/>
      <c r="D62" s="103"/>
      <c r="E62" s="103"/>
      <c r="F62" s="103"/>
      <c r="G62" s="103"/>
      <c r="H62" s="103"/>
      <c r="I62" s="103"/>
      <c r="J62" s="103"/>
      <c r="K62" s="103"/>
      <c r="L62" s="103"/>
      <c r="M62" s="103"/>
      <c r="N62" s="103"/>
      <c r="O62" s="103"/>
    </row>
    <row r="63" spans="1:15" ht="18" customHeight="1" thickBot="1">
      <c r="A63" s="490" t="s">
        <v>124</v>
      </c>
      <c r="B63" s="492" t="s">
        <v>179</v>
      </c>
      <c r="C63" s="493"/>
      <c r="D63" s="493"/>
      <c r="E63" s="493"/>
      <c r="F63" s="494"/>
      <c r="G63" s="105" t="s">
        <v>121</v>
      </c>
      <c r="H63" s="11" t="s">
        <v>123</v>
      </c>
      <c r="I63" s="418" t="s">
        <v>180</v>
      </c>
      <c r="J63" s="411"/>
      <c r="K63" s="411"/>
      <c r="L63" s="411"/>
      <c r="M63" s="412"/>
      <c r="N63" s="11" t="s">
        <v>121</v>
      </c>
      <c r="O63" s="11" t="s">
        <v>123</v>
      </c>
    </row>
    <row r="64" spans="1:35" s="97" customFormat="1" ht="27" customHeight="1" thickBot="1">
      <c r="A64" s="491"/>
      <c r="B64" s="12">
        <v>2001</v>
      </c>
      <c r="C64" s="12" t="s">
        <v>104</v>
      </c>
      <c r="D64" s="12">
        <v>2009</v>
      </c>
      <c r="E64" s="12">
        <v>2011</v>
      </c>
      <c r="F64" s="12">
        <v>2013</v>
      </c>
      <c r="G64" s="106" t="s">
        <v>114</v>
      </c>
      <c r="H64" s="13" t="s">
        <v>114</v>
      </c>
      <c r="I64" s="12">
        <v>2001</v>
      </c>
      <c r="J64" s="12">
        <v>2007</v>
      </c>
      <c r="K64" s="12">
        <v>2009</v>
      </c>
      <c r="L64" s="12">
        <v>2011</v>
      </c>
      <c r="M64" s="12">
        <v>2013</v>
      </c>
      <c r="N64" s="13" t="s">
        <v>114</v>
      </c>
      <c r="O64" s="13" t="s">
        <v>114</v>
      </c>
      <c r="P64" s="2"/>
      <c r="AB64" s="2"/>
      <c r="AD64" s="4"/>
      <c r="AE64" s="4"/>
      <c r="AF64" s="4"/>
      <c r="AG64" s="4"/>
      <c r="AH64" s="4"/>
      <c r="AI64" s="34"/>
    </row>
    <row r="65" spans="1:15" ht="24" customHeight="1" thickBot="1">
      <c r="A65" s="14" t="s">
        <v>115</v>
      </c>
      <c r="B65" s="35">
        <v>19175608</v>
      </c>
      <c r="C65" s="35">
        <v>17158286</v>
      </c>
      <c r="D65" s="35">
        <v>16780989</v>
      </c>
      <c r="E65" s="35">
        <v>16794801</v>
      </c>
      <c r="F65" s="35">
        <v>14678085</v>
      </c>
      <c r="G65" s="107">
        <f>100*F65/C65</f>
        <v>85.54517042086837</v>
      </c>
      <c r="H65" s="22">
        <f>100*F65/B65</f>
        <v>76.54560418631837</v>
      </c>
      <c r="I65" s="406">
        <f>B65/B66</f>
        <v>4.034421200416326</v>
      </c>
      <c r="J65" s="406">
        <f>C65/C66</f>
        <v>3.353210844225843</v>
      </c>
      <c r="K65" s="406">
        <f>D65/D66</f>
        <v>3.257257938661567</v>
      </c>
      <c r="L65" s="406">
        <f>E65/E66</f>
        <v>3.21816052784973</v>
      </c>
      <c r="M65" s="406">
        <f>F65/F66</f>
        <v>2.824677780183301</v>
      </c>
      <c r="N65" s="24">
        <f>100*M65/J65</f>
        <v>84.23800087153289</v>
      </c>
      <c r="O65" s="24">
        <f>100*M65/I65</f>
        <v>70.01444915795635</v>
      </c>
    </row>
    <row r="66" spans="1:15" ht="24" customHeight="1" thickBot="1">
      <c r="A66" s="15" t="s">
        <v>125</v>
      </c>
      <c r="B66" s="35">
        <v>4753001</v>
      </c>
      <c r="C66" s="35">
        <v>5116972</v>
      </c>
      <c r="D66" s="35">
        <v>5151876</v>
      </c>
      <c r="E66" s="35">
        <v>5218758</v>
      </c>
      <c r="F66" s="35">
        <v>5196375</v>
      </c>
      <c r="G66" s="108" t="s">
        <v>107</v>
      </c>
      <c r="H66" s="17" t="s">
        <v>107</v>
      </c>
      <c r="I66" s="405"/>
      <c r="J66" s="405"/>
      <c r="K66" s="405"/>
      <c r="L66" s="405"/>
      <c r="M66" s="405"/>
      <c r="N66" s="17" t="s">
        <v>107</v>
      </c>
      <c r="O66" s="17" t="s">
        <v>107</v>
      </c>
    </row>
    <row r="67" spans="1:15" ht="19.5" customHeight="1" thickBot="1">
      <c r="A67" s="14" t="s">
        <v>122</v>
      </c>
      <c r="B67" s="35">
        <v>8717078</v>
      </c>
      <c r="C67" s="35">
        <v>5258701</v>
      </c>
      <c r="D67" s="35">
        <v>5462853</v>
      </c>
      <c r="E67" s="35">
        <v>5080100</v>
      </c>
      <c r="F67" s="35">
        <v>4528565</v>
      </c>
      <c r="G67" s="107">
        <f>100*F67/C67</f>
        <v>86.11565860085979</v>
      </c>
      <c r="H67" s="22">
        <f>100*F67/B67</f>
        <v>51.95049304365522</v>
      </c>
      <c r="I67" s="406">
        <f>B67/B68</f>
        <v>2.7749579239667694</v>
      </c>
      <c r="J67" s="406">
        <f>C67/C68</f>
        <v>1.7379257854572385</v>
      </c>
      <c r="K67" s="406">
        <f>D67/D68</f>
        <v>1.8387135861467059</v>
      </c>
      <c r="L67" s="406">
        <f>E67/E68</f>
        <v>1.7688444380686827</v>
      </c>
      <c r="M67" s="406">
        <f>F67/F68</f>
        <v>1.5986710233960038</v>
      </c>
      <c r="N67" s="24">
        <f>100*M67/J67</f>
        <v>91.9873009983221</v>
      </c>
      <c r="O67" s="24">
        <f>100*M67/I67</f>
        <v>57.61064013218343</v>
      </c>
    </row>
    <row r="68" spans="1:15" ht="19.5" customHeight="1" thickBot="1">
      <c r="A68" s="15" t="s">
        <v>125</v>
      </c>
      <c r="B68" s="35">
        <v>3141337</v>
      </c>
      <c r="C68" s="98">
        <v>3025849</v>
      </c>
      <c r="D68" s="35">
        <v>2971019</v>
      </c>
      <c r="E68" s="35">
        <v>2871988</v>
      </c>
      <c r="F68" s="35">
        <v>2832706</v>
      </c>
      <c r="G68" s="108" t="s">
        <v>107</v>
      </c>
      <c r="H68" s="17" t="s">
        <v>107</v>
      </c>
      <c r="I68" s="405"/>
      <c r="J68" s="405"/>
      <c r="K68" s="405"/>
      <c r="L68" s="405"/>
      <c r="M68" s="405"/>
      <c r="N68" s="17" t="s">
        <v>107</v>
      </c>
      <c r="O68" s="17" t="s">
        <v>107</v>
      </c>
    </row>
    <row r="69" spans="1:15" ht="19.5" customHeight="1" thickBot="1">
      <c r="A69" s="16" t="s">
        <v>117</v>
      </c>
      <c r="B69" s="28" t="s">
        <v>117</v>
      </c>
      <c r="C69" s="28" t="s">
        <v>117</v>
      </c>
      <c r="D69" s="28" t="s">
        <v>117</v>
      </c>
      <c r="E69" s="28" t="s">
        <v>117</v>
      </c>
      <c r="F69" s="28" t="s">
        <v>117</v>
      </c>
      <c r="G69" s="108" t="s">
        <v>107</v>
      </c>
      <c r="H69" s="17" t="s">
        <v>107</v>
      </c>
      <c r="I69" s="18" t="s">
        <v>117</v>
      </c>
      <c r="J69" s="18" t="s">
        <v>117</v>
      </c>
      <c r="K69" s="18" t="s">
        <v>117</v>
      </c>
      <c r="L69" s="18" t="s">
        <v>117</v>
      </c>
      <c r="M69" s="18" t="s">
        <v>117</v>
      </c>
      <c r="N69" s="17" t="s">
        <v>107</v>
      </c>
      <c r="O69" s="17" t="s">
        <v>107</v>
      </c>
    </row>
    <row r="70" spans="1:15" ht="21" customHeight="1" thickBot="1">
      <c r="A70" s="14" t="s">
        <v>118</v>
      </c>
      <c r="B70" s="35">
        <v>34079189</v>
      </c>
      <c r="C70" s="35">
        <v>26892452</v>
      </c>
      <c r="D70" s="35">
        <v>26983476</v>
      </c>
      <c r="E70" s="35">
        <v>26284996</v>
      </c>
      <c r="F70" s="35">
        <v>23358624</v>
      </c>
      <c r="G70" s="107">
        <f>100*F70/C70</f>
        <v>86.85940575444738</v>
      </c>
      <c r="H70" s="22">
        <f>100*F70/B70</f>
        <v>68.54219447534388</v>
      </c>
      <c r="I70" s="404">
        <f>B70/B71</f>
        <v>3.5302245899874936</v>
      </c>
      <c r="J70" s="404">
        <f>C70/C71</f>
        <v>2.733264701341576</v>
      </c>
      <c r="K70" s="404">
        <f>D70/D71</f>
        <v>2.74358799423087</v>
      </c>
      <c r="L70" s="404">
        <f>E70/E71</f>
        <v>2.6754726049783444</v>
      </c>
      <c r="M70" s="404">
        <f>F70/F71</f>
        <v>2.3921271441316927</v>
      </c>
      <c r="N70" s="24">
        <f>100*M70/J70</f>
        <v>87.51904427542485</v>
      </c>
      <c r="O70" s="24">
        <f>100*M70/I70</f>
        <v>67.76133028239337</v>
      </c>
    </row>
    <row r="71" spans="1:15" ht="19.5" customHeight="1" thickBot="1">
      <c r="A71" s="15" t="s">
        <v>125</v>
      </c>
      <c r="B71" s="35">
        <v>9653547</v>
      </c>
      <c r="C71" s="98">
        <v>9838949</v>
      </c>
      <c r="D71" s="35">
        <v>9835105</v>
      </c>
      <c r="E71" s="35">
        <v>9824431</v>
      </c>
      <c r="F71" s="35">
        <v>9764792</v>
      </c>
      <c r="G71" s="108" t="s">
        <v>107</v>
      </c>
      <c r="H71" s="17" t="s">
        <v>107</v>
      </c>
      <c r="I71" s="405"/>
      <c r="J71" s="405"/>
      <c r="K71" s="405"/>
      <c r="L71" s="405"/>
      <c r="M71" s="405"/>
      <c r="N71" s="17" t="s">
        <v>107</v>
      </c>
      <c r="O71" s="17" t="s">
        <v>107</v>
      </c>
    </row>
    <row r="72" spans="1:15" ht="19.5" customHeight="1" thickBot="1">
      <c r="A72" s="16" t="s">
        <v>117</v>
      </c>
      <c r="B72" s="28" t="s">
        <v>117</v>
      </c>
      <c r="C72" s="28" t="s">
        <v>117</v>
      </c>
      <c r="D72" s="28" t="s">
        <v>117</v>
      </c>
      <c r="E72" s="28" t="s">
        <v>117</v>
      </c>
      <c r="F72" s="28" t="s">
        <v>117</v>
      </c>
      <c r="G72" s="108" t="s">
        <v>107</v>
      </c>
      <c r="H72" s="17" t="s">
        <v>107</v>
      </c>
      <c r="I72" s="28" t="s">
        <v>117</v>
      </c>
      <c r="J72" s="28" t="s">
        <v>117</v>
      </c>
      <c r="K72" s="28" t="s">
        <v>117</v>
      </c>
      <c r="L72" s="28" t="s">
        <v>117</v>
      </c>
      <c r="M72" s="28" t="s">
        <v>117</v>
      </c>
      <c r="N72" s="17" t="s">
        <v>107</v>
      </c>
      <c r="O72" s="17" t="s">
        <v>107</v>
      </c>
    </row>
    <row r="73" spans="1:15" ht="19.5" customHeight="1" thickBot="1">
      <c r="A73" s="20" t="s">
        <v>120</v>
      </c>
      <c r="B73" s="43">
        <v>38958118</v>
      </c>
      <c r="C73" s="43">
        <v>32061677</v>
      </c>
      <c r="D73" s="43">
        <v>32591764</v>
      </c>
      <c r="E73" s="43">
        <v>31075334</v>
      </c>
      <c r="F73" s="43">
        <v>27519985</v>
      </c>
      <c r="G73" s="109">
        <f>100*F73/C73</f>
        <v>85.83451514404565</v>
      </c>
      <c r="H73" s="23">
        <f>100*F73/B73</f>
        <v>70.6399241359657</v>
      </c>
      <c r="I73" s="502">
        <f>B73/B74</f>
        <v>4.035627319160512</v>
      </c>
      <c r="J73" s="502">
        <f>C73/C74</f>
        <v>3.258648560938775</v>
      </c>
      <c r="K73" s="502">
        <f>D73/D74</f>
        <v>3.3138196287685795</v>
      </c>
      <c r="L73" s="502">
        <f>E73/E74</f>
        <v>3.1630670519239232</v>
      </c>
      <c r="M73" s="502">
        <f>F73/F74</f>
        <v>2.8182868616146663</v>
      </c>
      <c r="N73" s="25">
        <f>100*M73/J73</f>
        <v>86.48637031305867</v>
      </c>
      <c r="O73" s="25">
        <f>100*M73/I73</f>
        <v>69.83516164225303</v>
      </c>
    </row>
    <row r="74" spans="1:34" ht="19.5" customHeight="1" thickBot="1">
      <c r="A74" s="15" t="s">
        <v>125</v>
      </c>
      <c r="B74" s="43">
        <v>9653547</v>
      </c>
      <c r="C74" s="104">
        <v>9838949</v>
      </c>
      <c r="D74" s="43">
        <v>9835105</v>
      </c>
      <c r="E74" s="43">
        <v>9824431</v>
      </c>
      <c r="F74" s="43">
        <v>9764792</v>
      </c>
      <c r="G74" s="106" t="s">
        <v>107</v>
      </c>
      <c r="H74" s="13" t="s">
        <v>107</v>
      </c>
      <c r="I74" s="414"/>
      <c r="J74" s="414"/>
      <c r="K74" s="414"/>
      <c r="L74" s="414"/>
      <c r="M74" s="414"/>
      <c r="N74" s="13" t="s">
        <v>107</v>
      </c>
      <c r="O74" s="13" t="s">
        <v>107</v>
      </c>
      <c r="AD74" s="99"/>
      <c r="AE74" s="99"/>
      <c r="AF74" s="99"/>
      <c r="AG74" s="99"/>
      <c r="AH74" s="99"/>
    </row>
    <row r="75" spans="1:15" ht="19.5" customHeight="1">
      <c r="A75" s="509" t="s">
        <v>7</v>
      </c>
      <c r="B75" s="509"/>
      <c r="C75" s="509"/>
      <c r="D75" s="509"/>
      <c r="E75" s="509"/>
      <c r="F75" s="509"/>
      <c r="G75" s="509"/>
      <c r="H75" s="509"/>
      <c r="I75" s="509"/>
      <c r="J75" s="509"/>
      <c r="K75" s="509"/>
      <c r="L75" s="509"/>
      <c r="M75" s="509"/>
      <c r="N75" s="509"/>
      <c r="O75" s="509"/>
    </row>
    <row r="76" spans="1:15" ht="19.5" customHeight="1" thickBot="1">
      <c r="A76" s="103"/>
      <c r="B76" s="103"/>
      <c r="C76" s="103"/>
      <c r="D76" s="103"/>
      <c r="E76" s="103"/>
      <c r="F76" s="103"/>
      <c r="G76" s="103"/>
      <c r="H76" s="103"/>
      <c r="I76" s="103"/>
      <c r="J76" s="103"/>
      <c r="K76" s="103"/>
      <c r="L76" s="103"/>
      <c r="M76" s="103"/>
      <c r="N76" s="103"/>
      <c r="O76" s="103"/>
    </row>
    <row r="77" spans="1:15" ht="19.5" customHeight="1" thickBot="1">
      <c r="A77" s="490" t="s">
        <v>126</v>
      </c>
      <c r="B77" s="492" t="s">
        <v>181</v>
      </c>
      <c r="C77" s="493"/>
      <c r="D77" s="493"/>
      <c r="E77" s="493"/>
      <c r="F77" s="494"/>
      <c r="G77" s="105" t="s">
        <v>121</v>
      </c>
      <c r="H77" s="11" t="s">
        <v>123</v>
      </c>
      <c r="I77" s="418" t="s">
        <v>182</v>
      </c>
      <c r="J77" s="411"/>
      <c r="K77" s="411"/>
      <c r="L77" s="411"/>
      <c r="M77" s="412"/>
      <c r="N77" s="11" t="s">
        <v>121</v>
      </c>
      <c r="O77" s="11" t="s">
        <v>123</v>
      </c>
    </row>
    <row r="78" spans="1:35" s="97" customFormat="1" ht="34.5" customHeight="1" thickBot="1">
      <c r="A78" s="491"/>
      <c r="B78" s="12">
        <v>2001</v>
      </c>
      <c r="C78" s="12" t="s">
        <v>104</v>
      </c>
      <c r="D78" s="12">
        <v>2009</v>
      </c>
      <c r="E78" s="12">
        <v>2011</v>
      </c>
      <c r="F78" s="12">
        <v>2013</v>
      </c>
      <c r="G78" s="106" t="s">
        <v>114</v>
      </c>
      <c r="H78" s="13" t="s">
        <v>114</v>
      </c>
      <c r="I78" s="12">
        <v>2001</v>
      </c>
      <c r="J78" s="12">
        <v>2007</v>
      </c>
      <c r="K78" s="12">
        <v>2009</v>
      </c>
      <c r="L78" s="12">
        <v>2011</v>
      </c>
      <c r="M78" s="12">
        <v>2013</v>
      </c>
      <c r="N78" s="13" t="s">
        <v>114</v>
      </c>
      <c r="O78" s="13" t="s">
        <v>114</v>
      </c>
      <c r="P78" s="2"/>
      <c r="AB78" s="2"/>
      <c r="AD78" s="4"/>
      <c r="AE78" s="4"/>
      <c r="AF78" s="4"/>
      <c r="AG78" s="4"/>
      <c r="AH78" s="4"/>
      <c r="AI78" s="34"/>
    </row>
    <row r="79" spans="1:15" ht="24" customHeight="1" thickBot="1">
      <c r="A79" s="14" t="s">
        <v>115</v>
      </c>
      <c r="B79" s="35">
        <v>9364625</v>
      </c>
      <c r="C79" s="35">
        <v>11440521</v>
      </c>
      <c r="D79" s="35">
        <v>13356157</v>
      </c>
      <c r="E79" s="35">
        <v>14490576</v>
      </c>
      <c r="F79" s="35">
        <v>14361612</v>
      </c>
      <c r="G79" s="107">
        <f>100*F79/C79</f>
        <v>125.53284942180518</v>
      </c>
      <c r="H79" s="22">
        <f>100*F79/B79</f>
        <v>153.36024667298477</v>
      </c>
      <c r="I79" s="406">
        <f>B79/B80</f>
        <v>1.970255213495642</v>
      </c>
      <c r="J79" s="406">
        <f>C79/C80</f>
        <v>2.2357990233286404</v>
      </c>
      <c r="K79" s="406">
        <f>D79/D80</f>
        <v>2.592484174696751</v>
      </c>
      <c r="L79" s="406">
        <f>E79/E80</f>
        <v>2.776633060969679</v>
      </c>
      <c r="M79" s="406">
        <f>F79/F80</f>
        <v>2.763775131702389</v>
      </c>
      <c r="N79" s="24">
        <f>100*M79/J79</f>
        <v>123.61464974556174</v>
      </c>
      <c r="O79" s="24">
        <f>100*M79/I79</f>
        <v>140.27498127000908</v>
      </c>
    </row>
    <row r="80" spans="1:15" ht="24" customHeight="1" thickBot="1">
      <c r="A80" s="15" t="s">
        <v>125</v>
      </c>
      <c r="B80" s="35">
        <v>4753001</v>
      </c>
      <c r="C80" s="35">
        <v>5116972</v>
      </c>
      <c r="D80" s="35">
        <v>5151876</v>
      </c>
      <c r="E80" s="35">
        <v>5218758</v>
      </c>
      <c r="F80" s="35">
        <v>5196375</v>
      </c>
      <c r="G80" s="108" t="s">
        <v>107</v>
      </c>
      <c r="H80" s="17" t="s">
        <v>107</v>
      </c>
      <c r="I80" s="405"/>
      <c r="J80" s="405"/>
      <c r="K80" s="405"/>
      <c r="L80" s="405"/>
      <c r="M80" s="405"/>
      <c r="N80" s="17" t="s">
        <v>107</v>
      </c>
      <c r="O80" s="17" t="s">
        <v>107</v>
      </c>
    </row>
    <row r="81" spans="1:15" ht="19.5" customHeight="1" thickBot="1">
      <c r="A81" s="14" t="s">
        <v>122</v>
      </c>
      <c r="B81" s="35">
        <v>1855298</v>
      </c>
      <c r="C81" s="35">
        <v>1748985</v>
      </c>
      <c r="D81" s="35">
        <v>2674802</v>
      </c>
      <c r="E81" s="35">
        <v>2927611</v>
      </c>
      <c r="F81" s="35">
        <v>2781352</v>
      </c>
      <c r="G81" s="107">
        <f>100*F81/C81</f>
        <v>159.02663544856017</v>
      </c>
      <c r="H81" s="22">
        <f>100*F81/B81</f>
        <v>149.91402998332345</v>
      </c>
      <c r="I81" s="406">
        <f>B81/B82</f>
        <v>0.590607757142898</v>
      </c>
      <c r="J81" s="406">
        <f>C81/C82</f>
        <v>0.5780146332483875</v>
      </c>
      <c r="K81" s="406">
        <f>D81/D82</f>
        <v>0.9002978439383928</v>
      </c>
      <c r="L81" s="406">
        <f>E81/E82</f>
        <v>1.01936742075524</v>
      </c>
      <c r="M81" s="406">
        <f>F81/F82</f>
        <v>0.9818710448595795</v>
      </c>
      <c r="N81" s="24">
        <f>100*M81/J81</f>
        <v>169.86958259889673</v>
      </c>
      <c r="O81" s="24">
        <f>100*M81/I81</f>
        <v>166.24757006400358</v>
      </c>
    </row>
    <row r="82" spans="1:15" ht="19.5" customHeight="1" thickBot="1">
      <c r="A82" s="15" t="s">
        <v>125</v>
      </c>
      <c r="B82" s="35">
        <v>3141337</v>
      </c>
      <c r="C82" s="98">
        <v>3025849</v>
      </c>
      <c r="D82" s="35">
        <v>2971019</v>
      </c>
      <c r="E82" s="35">
        <v>2871988</v>
      </c>
      <c r="F82" s="35">
        <v>2832706</v>
      </c>
      <c r="G82" s="108" t="s">
        <v>107</v>
      </c>
      <c r="H82" s="17" t="s">
        <v>107</v>
      </c>
      <c r="I82" s="405"/>
      <c r="J82" s="405"/>
      <c r="K82" s="405"/>
      <c r="L82" s="405"/>
      <c r="M82" s="405"/>
      <c r="N82" s="17" t="s">
        <v>107</v>
      </c>
      <c r="O82" s="17" t="s">
        <v>107</v>
      </c>
    </row>
    <row r="83" spans="1:15" ht="19.5" customHeight="1" thickBot="1">
      <c r="A83" s="16" t="s">
        <v>117</v>
      </c>
      <c r="B83" s="28" t="s">
        <v>117</v>
      </c>
      <c r="C83" s="28" t="s">
        <v>117</v>
      </c>
      <c r="D83" s="28" t="s">
        <v>117</v>
      </c>
      <c r="E83" s="28" t="s">
        <v>117</v>
      </c>
      <c r="F83" s="28" t="s">
        <v>117</v>
      </c>
      <c r="G83" s="108" t="s">
        <v>107</v>
      </c>
      <c r="H83" s="17" t="s">
        <v>107</v>
      </c>
      <c r="I83" s="18" t="s">
        <v>117</v>
      </c>
      <c r="J83" s="18" t="s">
        <v>117</v>
      </c>
      <c r="K83" s="18" t="s">
        <v>117</v>
      </c>
      <c r="L83" s="18" t="s">
        <v>117</v>
      </c>
      <c r="M83" s="18" t="s">
        <v>117</v>
      </c>
      <c r="N83" s="17" t="s">
        <v>107</v>
      </c>
      <c r="O83" s="17" t="s">
        <v>107</v>
      </c>
    </row>
    <row r="84" spans="1:15" ht="21" customHeight="1" thickBot="1">
      <c r="A84" s="14" t="s">
        <v>118</v>
      </c>
      <c r="B84" s="35">
        <v>12480380</v>
      </c>
      <c r="C84" s="35">
        <v>15857682</v>
      </c>
      <c r="D84" s="35">
        <v>18878379</v>
      </c>
      <c r="E84" s="35">
        <v>20285054</v>
      </c>
      <c r="F84" s="35">
        <v>19765497</v>
      </c>
      <c r="G84" s="107">
        <f>100*F84/C84</f>
        <v>124.64304051500086</v>
      </c>
      <c r="H84" s="22">
        <f>100*F84/B84</f>
        <v>158.37255756635616</v>
      </c>
      <c r="I84" s="502">
        <f>B84/B85</f>
        <v>1.2928284287630236</v>
      </c>
      <c r="J84" s="406">
        <f>C84/C85</f>
        <v>1.611725195445164</v>
      </c>
      <c r="K84" s="406">
        <f>D84/D85</f>
        <v>1.919489319127757</v>
      </c>
      <c r="L84" s="404">
        <f>E84/E85</f>
        <v>2.06475611666467</v>
      </c>
      <c r="M84" s="404">
        <f>F84/F85</f>
        <v>2.024159551990457</v>
      </c>
      <c r="N84" s="24">
        <f>100*M84/J84</f>
        <v>125.58962022253287</v>
      </c>
      <c r="O84" s="24">
        <f>100*M84/I84</f>
        <v>156.568304575973</v>
      </c>
    </row>
    <row r="85" spans="1:15" ht="19.5" customHeight="1" thickBot="1">
      <c r="A85" s="15" t="s">
        <v>125</v>
      </c>
      <c r="B85" s="35">
        <v>9653547</v>
      </c>
      <c r="C85" s="98">
        <v>9838949</v>
      </c>
      <c r="D85" s="35">
        <v>9835105</v>
      </c>
      <c r="E85" s="35">
        <v>9824431</v>
      </c>
      <c r="F85" s="35">
        <v>9764792</v>
      </c>
      <c r="G85" s="108" t="s">
        <v>107</v>
      </c>
      <c r="H85" s="17" t="s">
        <v>107</v>
      </c>
      <c r="I85" s="414"/>
      <c r="J85" s="405"/>
      <c r="K85" s="405"/>
      <c r="L85" s="405"/>
      <c r="M85" s="405"/>
      <c r="N85" s="17" t="s">
        <v>107</v>
      </c>
      <c r="O85" s="17" t="s">
        <v>107</v>
      </c>
    </row>
    <row r="86" spans="1:15" ht="19.5" customHeight="1" thickBot="1">
      <c r="A86" s="16" t="s">
        <v>117</v>
      </c>
      <c r="B86" s="28" t="s">
        <v>117</v>
      </c>
      <c r="C86" s="28" t="s">
        <v>117</v>
      </c>
      <c r="D86" s="28" t="s">
        <v>117</v>
      </c>
      <c r="E86" s="28" t="s">
        <v>117</v>
      </c>
      <c r="F86" s="28" t="s">
        <v>117</v>
      </c>
      <c r="G86" s="108" t="s">
        <v>107</v>
      </c>
      <c r="H86" s="17" t="s">
        <v>107</v>
      </c>
      <c r="I86" s="28" t="s">
        <v>117</v>
      </c>
      <c r="J86" s="28" t="s">
        <v>117</v>
      </c>
      <c r="K86" s="28" t="s">
        <v>117</v>
      </c>
      <c r="L86" s="28" t="s">
        <v>117</v>
      </c>
      <c r="M86" s="28" t="s">
        <v>117</v>
      </c>
      <c r="N86" s="17" t="s">
        <v>107</v>
      </c>
      <c r="O86" s="17" t="s">
        <v>107</v>
      </c>
    </row>
    <row r="87" spans="1:15" ht="19.5" customHeight="1" thickBot="1">
      <c r="A87" s="20" t="s">
        <v>120</v>
      </c>
      <c r="B87" s="43">
        <v>22200637</v>
      </c>
      <c r="C87" s="43">
        <v>24077876</v>
      </c>
      <c r="D87" s="43">
        <v>26217882</v>
      </c>
      <c r="E87" s="43">
        <v>27391192</v>
      </c>
      <c r="F87" s="43">
        <v>25745467</v>
      </c>
      <c r="G87" s="109">
        <f>100*F87/C87</f>
        <v>106.92582269299834</v>
      </c>
      <c r="H87" s="23">
        <f>100*F87/B87</f>
        <v>115.96724454347864</v>
      </c>
      <c r="I87" s="502">
        <f>B87/B88</f>
        <v>2.29973884210643</v>
      </c>
      <c r="J87" s="502">
        <f>C87/C88</f>
        <v>2.4472000007317853</v>
      </c>
      <c r="K87" s="502">
        <f>D87/D88</f>
        <v>2.665745002214008</v>
      </c>
      <c r="L87" s="502">
        <f>E87/E88</f>
        <v>2.78806904949508</v>
      </c>
      <c r="M87" s="502">
        <f>F87/F88</f>
        <v>2.636560717319939</v>
      </c>
      <c r="N87" s="25">
        <f>100*M87/J87</f>
        <v>107.73785209756167</v>
      </c>
      <c r="O87" s="25">
        <f>100*M87/I87</f>
        <v>114.64609237564555</v>
      </c>
    </row>
    <row r="88" spans="1:34" ht="19.5" customHeight="1" thickBot="1">
      <c r="A88" s="15" t="s">
        <v>125</v>
      </c>
      <c r="B88" s="43">
        <v>9653547</v>
      </c>
      <c r="C88" s="104">
        <v>9838949</v>
      </c>
      <c r="D88" s="43">
        <v>9835105</v>
      </c>
      <c r="E88" s="43">
        <v>9824431</v>
      </c>
      <c r="F88" s="43">
        <v>9764792</v>
      </c>
      <c r="G88" s="106" t="s">
        <v>107</v>
      </c>
      <c r="H88" s="13" t="s">
        <v>107</v>
      </c>
      <c r="I88" s="414"/>
      <c r="J88" s="414"/>
      <c r="K88" s="414"/>
      <c r="L88" s="414"/>
      <c r="M88" s="414"/>
      <c r="N88" s="13" t="s">
        <v>107</v>
      </c>
      <c r="O88" s="13" t="s">
        <v>107</v>
      </c>
      <c r="AD88" s="99"/>
      <c r="AE88" s="99"/>
      <c r="AF88" s="99"/>
      <c r="AG88" s="99"/>
      <c r="AH88" s="99"/>
    </row>
    <row r="89" spans="1:15" ht="19.5" customHeight="1">
      <c r="A89" s="509" t="s">
        <v>7</v>
      </c>
      <c r="B89" s="509"/>
      <c r="C89" s="509"/>
      <c r="D89" s="509"/>
      <c r="E89" s="509"/>
      <c r="F89" s="509"/>
      <c r="G89" s="509"/>
      <c r="H89" s="509"/>
      <c r="I89" s="509"/>
      <c r="J89" s="509"/>
      <c r="K89" s="509"/>
      <c r="L89" s="509"/>
      <c r="M89" s="509"/>
      <c r="N89" s="509"/>
      <c r="O89" s="509"/>
    </row>
    <row r="90" spans="1:15" ht="19.5" customHeight="1" thickBot="1">
      <c r="A90" s="103"/>
      <c r="B90" s="103"/>
      <c r="C90" s="103"/>
      <c r="D90" s="103"/>
      <c r="E90" s="103"/>
      <c r="F90" s="103"/>
      <c r="G90" s="103"/>
      <c r="H90" s="103"/>
      <c r="I90" s="103"/>
      <c r="J90" s="103"/>
      <c r="K90" s="103"/>
      <c r="L90" s="103"/>
      <c r="M90" s="103"/>
      <c r="N90" s="103"/>
      <c r="O90" s="103"/>
    </row>
    <row r="91" spans="1:11" ht="18" customHeight="1" thickBot="1">
      <c r="A91" s="490" t="s">
        <v>129</v>
      </c>
      <c r="B91" s="492" t="s">
        <v>184</v>
      </c>
      <c r="C91" s="493"/>
      <c r="D91" s="493"/>
      <c r="E91" s="494"/>
      <c r="F91" s="105" t="s">
        <v>121</v>
      </c>
      <c r="G91" s="418" t="s">
        <v>189</v>
      </c>
      <c r="H91" s="411"/>
      <c r="I91" s="411"/>
      <c r="J91" s="412"/>
      <c r="K91" s="11" t="s">
        <v>121</v>
      </c>
    </row>
    <row r="92" spans="1:11" ht="18" customHeight="1" thickBot="1">
      <c r="A92" s="491"/>
      <c r="B92" s="12" t="s">
        <v>104</v>
      </c>
      <c r="C92" s="12">
        <v>2009</v>
      </c>
      <c r="D92" s="12">
        <v>2011</v>
      </c>
      <c r="E92" s="12">
        <v>2013</v>
      </c>
      <c r="F92" s="106" t="s">
        <v>114</v>
      </c>
      <c r="G92" s="73">
        <v>2007</v>
      </c>
      <c r="H92" s="12">
        <v>2009</v>
      </c>
      <c r="I92" s="12">
        <v>2011</v>
      </c>
      <c r="J92" s="12">
        <v>2013</v>
      </c>
      <c r="K92" s="13" t="s">
        <v>114</v>
      </c>
    </row>
    <row r="93" spans="1:11" ht="24" customHeight="1" thickBot="1">
      <c r="A93" s="14" t="s">
        <v>115</v>
      </c>
      <c r="B93" s="35">
        <v>5980177</v>
      </c>
      <c r="C93" s="35">
        <v>8875687</v>
      </c>
      <c r="D93" s="35">
        <v>13851463</v>
      </c>
      <c r="E93" s="35">
        <v>16594418</v>
      </c>
      <c r="F93" s="107">
        <f>100*E93/B93</f>
        <v>277.4904154174701</v>
      </c>
      <c r="G93" s="511">
        <f>B93/B94</f>
        <v>1.1686944935403203</v>
      </c>
      <c r="H93" s="406">
        <f>C93/C94</f>
        <v>1.7228067989214026</v>
      </c>
      <c r="I93" s="406">
        <f>D93/D94</f>
        <v>2.6541684822327456</v>
      </c>
      <c r="J93" s="406">
        <f>E93/E94</f>
        <v>3.1934604411729333</v>
      </c>
      <c r="K93" s="24">
        <f>100*J93/G93</f>
        <v>273.25023424205585</v>
      </c>
    </row>
    <row r="94" spans="1:34" ht="21" customHeight="1" thickBot="1">
      <c r="A94" s="15" t="s">
        <v>125</v>
      </c>
      <c r="B94" s="35">
        <v>5116972</v>
      </c>
      <c r="C94" s="35">
        <v>5151876</v>
      </c>
      <c r="D94" s="35">
        <v>5218758</v>
      </c>
      <c r="E94" s="35">
        <v>5196375</v>
      </c>
      <c r="F94" s="108" t="s">
        <v>107</v>
      </c>
      <c r="G94" s="512"/>
      <c r="H94" s="405"/>
      <c r="I94" s="405"/>
      <c r="J94" s="405"/>
      <c r="K94" s="17" t="s">
        <v>107</v>
      </c>
      <c r="AD94" s="99"/>
      <c r="AE94" s="99"/>
      <c r="AF94" s="99"/>
      <c r="AG94" s="99"/>
      <c r="AH94" s="99"/>
    </row>
    <row r="95" spans="1:11" ht="18" customHeight="1" thickBot="1">
      <c r="A95" s="14" t="s">
        <v>122</v>
      </c>
      <c r="B95" s="35">
        <v>158600</v>
      </c>
      <c r="C95" s="35">
        <v>186330</v>
      </c>
      <c r="D95" s="35">
        <v>338237</v>
      </c>
      <c r="E95" s="35">
        <v>624591</v>
      </c>
      <c r="F95" s="107">
        <f>100*E95/B95</f>
        <v>393.81525851197983</v>
      </c>
      <c r="G95" s="511">
        <f>B95/B96</f>
        <v>0.052415041200007007</v>
      </c>
      <c r="H95" s="406">
        <f>C95/C96</f>
        <v>0.06271585607496956</v>
      </c>
      <c r="I95" s="406">
        <f>D95/D96</f>
        <v>0.11777103525502196</v>
      </c>
      <c r="J95" s="406">
        <f>E95/E96</f>
        <v>0.22049270203120266</v>
      </c>
      <c r="K95" s="24">
        <f>100*J95/G95</f>
        <v>420.6668486433875</v>
      </c>
    </row>
    <row r="96" spans="1:11" ht="18" customHeight="1" thickBot="1">
      <c r="A96" s="15" t="s">
        <v>125</v>
      </c>
      <c r="B96" s="98">
        <v>3025849</v>
      </c>
      <c r="C96" s="35">
        <v>2971019</v>
      </c>
      <c r="D96" s="35">
        <v>2871988</v>
      </c>
      <c r="E96" s="35">
        <v>2832706</v>
      </c>
      <c r="F96" s="108" t="s">
        <v>107</v>
      </c>
      <c r="G96" s="512"/>
      <c r="H96" s="405"/>
      <c r="I96" s="405"/>
      <c r="J96" s="405"/>
      <c r="K96" s="17" t="s">
        <v>107</v>
      </c>
    </row>
    <row r="97" spans="1:11" ht="21" customHeight="1" thickBot="1">
      <c r="A97" s="16" t="s">
        <v>117</v>
      </c>
      <c r="B97" s="28" t="s">
        <v>117</v>
      </c>
      <c r="C97" s="28" t="s">
        <v>117</v>
      </c>
      <c r="D97" s="28" t="s">
        <v>117</v>
      </c>
      <c r="E97" s="28" t="s">
        <v>117</v>
      </c>
      <c r="F97" s="108" t="s">
        <v>107</v>
      </c>
      <c r="G97" s="75" t="s">
        <v>117</v>
      </c>
      <c r="H97" s="18" t="s">
        <v>117</v>
      </c>
      <c r="I97" s="18" t="s">
        <v>117</v>
      </c>
      <c r="J97" s="18" t="s">
        <v>117</v>
      </c>
      <c r="K97" s="17" t="s">
        <v>107</v>
      </c>
    </row>
    <row r="98" spans="1:35" s="97" customFormat="1" ht="30.75" customHeight="1" thickBot="1">
      <c r="A98" s="14" t="s">
        <v>118</v>
      </c>
      <c r="B98" s="35">
        <v>8797225</v>
      </c>
      <c r="C98" s="35">
        <v>12835975</v>
      </c>
      <c r="D98" s="35">
        <v>18612650</v>
      </c>
      <c r="E98" s="35">
        <v>20835473</v>
      </c>
      <c r="F98" s="107">
        <f>100*E98/B98</f>
        <v>236.84142442645265</v>
      </c>
      <c r="G98" s="511">
        <f>B98/B99</f>
        <v>0.8941224311661744</v>
      </c>
      <c r="H98" s="406">
        <f>C98/C99</f>
        <v>1.3051182473395047</v>
      </c>
      <c r="I98" s="406">
        <f>D98/D99</f>
        <v>1.894527021463126</v>
      </c>
      <c r="J98" s="406">
        <f>E98/E99</f>
        <v>2.133734441040833</v>
      </c>
      <c r="K98" s="24">
        <f>100*J98/G98</f>
        <v>238.64007507986057</v>
      </c>
      <c r="L98" s="4"/>
      <c r="M98" s="4"/>
      <c r="N98" s="4"/>
      <c r="O98" s="4"/>
      <c r="P98" s="2"/>
      <c r="AB98" s="2"/>
      <c r="AD98" s="4"/>
      <c r="AE98" s="4"/>
      <c r="AF98" s="4"/>
      <c r="AG98" s="4"/>
      <c r="AH98" s="4"/>
      <c r="AI98" s="34"/>
    </row>
    <row r="99" spans="1:11" ht="24" customHeight="1" thickBot="1">
      <c r="A99" s="15" t="s">
        <v>125</v>
      </c>
      <c r="B99" s="98">
        <v>9838949</v>
      </c>
      <c r="C99" s="35">
        <v>9835105</v>
      </c>
      <c r="D99" s="35">
        <v>9824431</v>
      </c>
      <c r="E99" s="35">
        <v>9764792</v>
      </c>
      <c r="F99" s="108" t="s">
        <v>107</v>
      </c>
      <c r="G99" s="512"/>
      <c r="H99" s="405"/>
      <c r="I99" s="405"/>
      <c r="J99" s="405"/>
      <c r="K99" s="17" t="s">
        <v>107</v>
      </c>
    </row>
    <row r="100" spans="1:11" ht="24" customHeight="1" thickBot="1">
      <c r="A100" s="16" t="s">
        <v>117</v>
      </c>
      <c r="B100" s="28" t="s">
        <v>117</v>
      </c>
      <c r="C100" s="28" t="s">
        <v>117</v>
      </c>
      <c r="D100" s="28" t="s">
        <v>117</v>
      </c>
      <c r="E100" s="28" t="s">
        <v>117</v>
      </c>
      <c r="F100" s="108" t="s">
        <v>107</v>
      </c>
      <c r="G100" s="78" t="s">
        <v>117</v>
      </c>
      <c r="H100" s="28" t="s">
        <v>117</v>
      </c>
      <c r="I100" s="28" t="s">
        <v>117</v>
      </c>
      <c r="J100" s="28" t="s">
        <v>117</v>
      </c>
      <c r="K100" s="17" t="s">
        <v>107</v>
      </c>
    </row>
    <row r="101" spans="1:11" ht="18" customHeight="1" thickBot="1">
      <c r="A101" s="20" t="s">
        <v>120</v>
      </c>
      <c r="B101" s="43">
        <v>49296508</v>
      </c>
      <c r="C101" s="43">
        <v>58040115</v>
      </c>
      <c r="D101" s="43">
        <v>67942758</v>
      </c>
      <c r="E101" s="43">
        <v>73227026</v>
      </c>
      <c r="F101" s="109">
        <f>100*E101/B101</f>
        <v>148.5440429167924</v>
      </c>
      <c r="G101" s="499">
        <f>B101/B102</f>
        <v>5.010342873004017</v>
      </c>
      <c r="H101" s="502">
        <f>C101/C102</f>
        <v>5.901321338206354</v>
      </c>
      <c r="I101" s="502">
        <f>D101/D102</f>
        <v>6.915693947059122</v>
      </c>
      <c r="J101" s="502">
        <f>E101/E102</f>
        <v>7.4990871285327945</v>
      </c>
      <c r="K101" s="25">
        <f>100*J101/G101</f>
        <v>149.6721345945855</v>
      </c>
    </row>
    <row r="102" spans="1:11" ht="18" customHeight="1" thickBot="1">
      <c r="A102" s="15" t="s">
        <v>125</v>
      </c>
      <c r="B102" s="104">
        <v>9838949</v>
      </c>
      <c r="C102" s="43">
        <v>9835105</v>
      </c>
      <c r="D102" s="43">
        <v>9824431</v>
      </c>
      <c r="E102" s="43">
        <v>9764792</v>
      </c>
      <c r="F102" s="106" t="s">
        <v>107</v>
      </c>
      <c r="G102" s="500"/>
      <c r="H102" s="414"/>
      <c r="I102" s="414"/>
      <c r="J102" s="414"/>
      <c r="K102" s="13" t="s">
        <v>107</v>
      </c>
    </row>
    <row r="103" spans="1:15" ht="41.25" customHeight="1">
      <c r="A103" s="509" t="s">
        <v>7</v>
      </c>
      <c r="B103" s="509"/>
      <c r="C103" s="509"/>
      <c r="D103" s="509"/>
      <c r="E103" s="509"/>
      <c r="F103" s="509"/>
      <c r="G103" s="509"/>
      <c r="H103" s="509"/>
      <c r="I103" s="509"/>
      <c r="J103" s="509"/>
      <c r="K103" s="509"/>
      <c r="L103" s="103"/>
      <c r="M103" s="103"/>
      <c r="N103" s="103"/>
      <c r="O103" s="103"/>
    </row>
    <row r="104" spans="1:15" ht="18.75" customHeight="1" thickBot="1">
      <c r="A104" s="103"/>
      <c r="B104" s="103"/>
      <c r="C104" s="103"/>
      <c r="D104" s="103"/>
      <c r="E104" s="103"/>
      <c r="F104" s="103"/>
      <c r="G104" s="103"/>
      <c r="H104" s="103"/>
      <c r="I104" s="103"/>
      <c r="J104" s="103"/>
      <c r="K104" s="103"/>
      <c r="L104" s="103"/>
      <c r="M104" s="103"/>
      <c r="N104" s="103"/>
      <c r="O104" s="103"/>
    </row>
    <row r="105" spans="1:11" ht="19.5" customHeight="1" thickBot="1">
      <c r="A105" s="490" t="s">
        <v>74</v>
      </c>
      <c r="B105" s="492" t="s">
        <v>184</v>
      </c>
      <c r="C105" s="493"/>
      <c r="D105" s="493"/>
      <c r="E105" s="494"/>
      <c r="F105" s="105" t="s">
        <v>121</v>
      </c>
      <c r="G105" s="418" t="s">
        <v>183</v>
      </c>
      <c r="H105" s="411"/>
      <c r="I105" s="411"/>
      <c r="J105" s="412"/>
      <c r="K105" s="11" t="s">
        <v>121</v>
      </c>
    </row>
    <row r="106" spans="1:35" s="97" customFormat="1" ht="30" customHeight="1" thickBot="1">
      <c r="A106" s="491"/>
      <c r="B106" s="12">
        <v>2007</v>
      </c>
      <c r="C106" s="12">
        <v>2009</v>
      </c>
      <c r="D106" s="12">
        <v>2011</v>
      </c>
      <c r="E106" s="12">
        <v>2013</v>
      </c>
      <c r="F106" s="106" t="s">
        <v>114</v>
      </c>
      <c r="G106" s="73">
        <v>2007</v>
      </c>
      <c r="H106" s="12">
        <v>2009</v>
      </c>
      <c r="I106" s="12">
        <v>2011</v>
      </c>
      <c r="J106" s="12">
        <v>2013</v>
      </c>
      <c r="K106" s="13" t="s">
        <v>114</v>
      </c>
      <c r="L106" s="4"/>
      <c r="M106" s="4"/>
      <c r="N106" s="4"/>
      <c r="O106" s="4"/>
      <c r="P106" s="2"/>
      <c r="AB106" s="2"/>
      <c r="AD106" s="4"/>
      <c r="AE106" s="4"/>
      <c r="AF106" s="4"/>
      <c r="AG106" s="4"/>
      <c r="AH106" s="4"/>
      <c r="AI106" s="34"/>
    </row>
    <row r="107" spans="1:11" ht="24" customHeight="1" thickBot="1">
      <c r="A107" s="14" t="s">
        <v>115</v>
      </c>
      <c r="B107" s="35">
        <v>5980177</v>
      </c>
      <c r="C107" s="35">
        <v>8875687</v>
      </c>
      <c r="D107" s="35">
        <v>13851463</v>
      </c>
      <c r="E107" s="35">
        <v>16594418</v>
      </c>
      <c r="F107" s="107">
        <f>100*E107/B107</f>
        <v>277.4904154174701</v>
      </c>
      <c r="G107" s="511">
        <f>1000*B107/B108</f>
        <v>1168.6944935403203</v>
      </c>
      <c r="H107" s="406">
        <f>1000*C107/C108</f>
        <v>1722.8067989214026</v>
      </c>
      <c r="I107" s="406">
        <f>1000*D107/D108</f>
        <v>2654.1684822327456</v>
      </c>
      <c r="J107" s="406">
        <f>1000*E107/E108</f>
        <v>3193.460441172933</v>
      </c>
      <c r="K107" s="24">
        <f>100*J107/G107</f>
        <v>273.2502342420558</v>
      </c>
    </row>
    <row r="108" spans="1:11" ht="24" customHeight="1" thickBot="1">
      <c r="A108" s="15" t="s">
        <v>125</v>
      </c>
      <c r="B108" s="35">
        <v>5116972</v>
      </c>
      <c r="C108" s="35">
        <v>5151876</v>
      </c>
      <c r="D108" s="35">
        <v>5218758</v>
      </c>
      <c r="E108" s="35">
        <v>5196375</v>
      </c>
      <c r="F108" s="108" t="s">
        <v>107</v>
      </c>
      <c r="G108" s="512"/>
      <c r="H108" s="405"/>
      <c r="I108" s="405"/>
      <c r="J108" s="405"/>
      <c r="K108" s="17" t="s">
        <v>107</v>
      </c>
    </row>
    <row r="109" spans="1:11" ht="18" customHeight="1" thickBot="1">
      <c r="A109" s="14" t="s">
        <v>122</v>
      </c>
      <c r="B109" s="35">
        <v>158600</v>
      </c>
      <c r="C109" s="35">
        <v>186330</v>
      </c>
      <c r="D109" s="35">
        <v>338237</v>
      </c>
      <c r="E109" s="35">
        <v>624591</v>
      </c>
      <c r="F109" s="107">
        <f>100*E109/B109</f>
        <v>393.81525851197983</v>
      </c>
      <c r="G109" s="511">
        <f>1000*B109/B110</f>
        <v>52.415041200007</v>
      </c>
      <c r="H109" s="406">
        <f>1000*C109/C110</f>
        <v>62.715856074969565</v>
      </c>
      <c r="I109" s="406">
        <f>1000*D109/D110</f>
        <v>117.77103525502196</v>
      </c>
      <c r="J109" s="406">
        <f>1000*E109/E110</f>
        <v>220.49270203120267</v>
      </c>
      <c r="K109" s="24">
        <f>100*J109/G109</f>
        <v>420.66684864338754</v>
      </c>
    </row>
    <row r="110" spans="1:11" ht="18" customHeight="1" thickBot="1">
      <c r="A110" s="15" t="s">
        <v>125</v>
      </c>
      <c r="B110" s="98">
        <v>3025849</v>
      </c>
      <c r="C110" s="35">
        <v>2971019</v>
      </c>
      <c r="D110" s="35">
        <v>2871988</v>
      </c>
      <c r="E110" s="35">
        <v>2832706</v>
      </c>
      <c r="F110" s="108" t="s">
        <v>107</v>
      </c>
      <c r="G110" s="512"/>
      <c r="H110" s="405"/>
      <c r="I110" s="405"/>
      <c r="J110" s="405"/>
      <c r="K110" s="17" t="s">
        <v>107</v>
      </c>
    </row>
    <row r="111" spans="1:11" ht="9" customHeight="1" thickBot="1">
      <c r="A111" s="16" t="s">
        <v>117</v>
      </c>
      <c r="B111" s="28" t="s">
        <v>117</v>
      </c>
      <c r="C111" s="28" t="s">
        <v>117</v>
      </c>
      <c r="D111" s="28" t="s">
        <v>117</v>
      </c>
      <c r="E111" s="28" t="s">
        <v>117</v>
      </c>
      <c r="F111" s="108" t="s">
        <v>107</v>
      </c>
      <c r="G111" s="75" t="s">
        <v>117</v>
      </c>
      <c r="H111" s="18" t="s">
        <v>117</v>
      </c>
      <c r="I111" s="18" t="s">
        <v>117</v>
      </c>
      <c r="J111" s="18" t="s">
        <v>117</v>
      </c>
      <c r="K111" s="17" t="s">
        <v>107</v>
      </c>
    </row>
    <row r="112" spans="1:34" ht="24" customHeight="1" thickBot="1">
      <c r="A112" s="14" t="s">
        <v>118</v>
      </c>
      <c r="B112" s="35">
        <v>8797225</v>
      </c>
      <c r="C112" s="35">
        <v>12835975</v>
      </c>
      <c r="D112" s="35">
        <v>18612650</v>
      </c>
      <c r="E112" s="35">
        <v>20835473</v>
      </c>
      <c r="F112" s="107">
        <f>100*E112/B112</f>
        <v>236.84142442645265</v>
      </c>
      <c r="G112" s="511">
        <f>1000*B112/B113</f>
        <v>894.1224311661744</v>
      </c>
      <c r="H112" s="406">
        <f>1000*C112/C113</f>
        <v>1305.1182473395047</v>
      </c>
      <c r="I112" s="406">
        <f>1000*D112/D113</f>
        <v>1894.527021463126</v>
      </c>
      <c r="J112" s="406">
        <f>1000*E112/E113</f>
        <v>2133.734441040833</v>
      </c>
      <c r="K112" s="24">
        <f>100*J112/G112</f>
        <v>238.64007507986057</v>
      </c>
      <c r="AD112" s="99"/>
      <c r="AE112" s="99"/>
      <c r="AF112" s="99"/>
      <c r="AG112" s="99"/>
      <c r="AH112" s="99"/>
    </row>
    <row r="113" spans="1:11" ht="18" customHeight="1" thickBot="1">
      <c r="A113" s="15" t="s">
        <v>125</v>
      </c>
      <c r="B113" s="98">
        <v>9838949</v>
      </c>
      <c r="C113" s="35">
        <v>9835105</v>
      </c>
      <c r="D113" s="35">
        <v>9824431</v>
      </c>
      <c r="E113" s="35">
        <v>9764792</v>
      </c>
      <c r="F113" s="108" t="s">
        <v>107</v>
      </c>
      <c r="G113" s="512"/>
      <c r="H113" s="405"/>
      <c r="I113" s="405"/>
      <c r="J113" s="405"/>
      <c r="K113" s="17" t="s">
        <v>107</v>
      </c>
    </row>
    <row r="114" spans="1:11" ht="18" customHeight="1" thickBot="1">
      <c r="A114" s="16" t="s">
        <v>117</v>
      </c>
      <c r="B114" s="28" t="s">
        <v>117</v>
      </c>
      <c r="C114" s="28" t="s">
        <v>117</v>
      </c>
      <c r="D114" s="28" t="s">
        <v>117</v>
      </c>
      <c r="E114" s="28" t="s">
        <v>117</v>
      </c>
      <c r="F114" s="108" t="s">
        <v>107</v>
      </c>
      <c r="G114" s="78" t="s">
        <v>117</v>
      </c>
      <c r="H114" s="28" t="s">
        <v>117</v>
      </c>
      <c r="I114" s="28" t="s">
        <v>117</v>
      </c>
      <c r="J114" s="28" t="s">
        <v>117</v>
      </c>
      <c r="K114" s="17" t="s">
        <v>107</v>
      </c>
    </row>
    <row r="115" spans="1:11" ht="21" customHeight="1" thickBot="1">
      <c r="A115" s="20" t="s">
        <v>120</v>
      </c>
      <c r="B115" s="43">
        <v>49296508</v>
      </c>
      <c r="C115" s="43">
        <v>58040115</v>
      </c>
      <c r="D115" s="43">
        <v>67942758</v>
      </c>
      <c r="E115" s="43">
        <v>73227026</v>
      </c>
      <c r="F115" s="109">
        <f>100*E115/B115</f>
        <v>148.5440429167924</v>
      </c>
      <c r="G115" s="499">
        <f>1000*B115/B116</f>
        <v>5010.342873004017</v>
      </c>
      <c r="H115" s="502">
        <f>1000*C115/C116</f>
        <v>5901.321338206354</v>
      </c>
      <c r="I115" s="502">
        <f>1000*D115/D116</f>
        <v>6915.693947059122</v>
      </c>
      <c r="J115" s="502">
        <f>1000*E115/E116</f>
        <v>7499.087128532794</v>
      </c>
      <c r="K115" s="25">
        <f>100*J115/G115</f>
        <v>149.67213459458551</v>
      </c>
    </row>
    <row r="116" spans="1:35" s="97" customFormat="1" ht="33" customHeight="1" thickBot="1">
      <c r="A116" s="15" t="s">
        <v>125</v>
      </c>
      <c r="B116" s="104">
        <v>9838949</v>
      </c>
      <c r="C116" s="43">
        <v>9835105</v>
      </c>
      <c r="D116" s="43">
        <v>9824431</v>
      </c>
      <c r="E116" s="43">
        <v>9764792</v>
      </c>
      <c r="F116" s="106" t="s">
        <v>107</v>
      </c>
      <c r="G116" s="500"/>
      <c r="H116" s="414"/>
      <c r="I116" s="414"/>
      <c r="J116" s="414"/>
      <c r="K116" s="13" t="s">
        <v>107</v>
      </c>
      <c r="L116" s="4"/>
      <c r="M116" s="4"/>
      <c r="N116" s="4"/>
      <c r="O116" s="4"/>
      <c r="P116" s="2"/>
      <c r="AB116" s="2"/>
      <c r="AD116" s="4"/>
      <c r="AE116" s="4"/>
      <c r="AF116" s="4"/>
      <c r="AG116" s="4"/>
      <c r="AH116" s="4"/>
      <c r="AI116" s="34"/>
    </row>
    <row r="117" spans="1:15" ht="24" customHeight="1">
      <c r="A117" s="509" t="s">
        <v>9</v>
      </c>
      <c r="B117" s="509"/>
      <c r="C117" s="509"/>
      <c r="D117" s="509"/>
      <c r="E117" s="509"/>
      <c r="F117" s="509"/>
      <c r="G117" s="509"/>
      <c r="H117" s="509"/>
      <c r="I117" s="509"/>
      <c r="J117" s="509"/>
      <c r="K117" s="509"/>
      <c r="L117" s="103"/>
      <c r="M117" s="103"/>
      <c r="N117" s="103"/>
      <c r="O117" s="103"/>
    </row>
    <row r="118" spans="1:15" ht="18.75" customHeight="1" thickBot="1">
      <c r="A118" s="103"/>
      <c r="B118" s="103"/>
      <c r="C118" s="103"/>
      <c r="D118" s="103"/>
      <c r="E118" s="103"/>
      <c r="F118" s="103"/>
      <c r="G118" s="103"/>
      <c r="H118" s="103"/>
      <c r="I118" s="103"/>
      <c r="J118" s="103"/>
      <c r="K118" s="103"/>
      <c r="L118" s="103"/>
      <c r="M118" s="103"/>
      <c r="N118" s="103"/>
      <c r="O118" s="103"/>
    </row>
    <row r="119" spans="1:8" ht="21" customHeight="1" thickBot="1">
      <c r="A119" s="490" t="s">
        <v>130</v>
      </c>
      <c r="B119" s="537" t="s">
        <v>88</v>
      </c>
      <c r="C119" s="538"/>
      <c r="D119" s="538"/>
      <c r="E119" s="538"/>
      <c r="F119" s="539"/>
      <c r="G119" s="105" t="s">
        <v>121</v>
      </c>
      <c r="H119" s="105" t="s">
        <v>123</v>
      </c>
    </row>
    <row r="120" spans="1:22" ht="18" customHeight="1" thickBot="1">
      <c r="A120" s="536"/>
      <c r="B120" s="73">
        <v>2001</v>
      </c>
      <c r="C120" s="73" t="s">
        <v>104</v>
      </c>
      <c r="D120" s="73">
        <v>2009</v>
      </c>
      <c r="E120" s="73">
        <v>2011</v>
      </c>
      <c r="F120" s="73">
        <v>2013</v>
      </c>
      <c r="G120" s="106" t="s">
        <v>186</v>
      </c>
      <c r="H120" s="106" t="s">
        <v>186</v>
      </c>
      <c r="P120" s="36"/>
      <c r="Q120" s="36"/>
      <c r="R120" s="36"/>
      <c r="S120" s="36"/>
      <c r="T120" s="36"/>
      <c r="U120" s="9"/>
      <c r="V120" s="9"/>
    </row>
    <row r="121" spans="1:22" ht="24" customHeight="1" thickBot="1">
      <c r="A121" s="122" t="s">
        <v>194</v>
      </c>
      <c r="B121" s="110">
        <v>28.7</v>
      </c>
      <c r="C121" s="110">
        <v>27.6</v>
      </c>
      <c r="D121" s="110">
        <v>30.2</v>
      </c>
      <c r="E121" s="110">
        <v>33.5</v>
      </c>
      <c r="F121" s="110">
        <v>32.6</v>
      </c>
      <c r="G121" s="318">
        <f>100*F121/C121</f>
        <v>118.1159420289855</v>
      </c>
      <c r="H121" s="318">
        <f>100*F121/B121</f>
        <v>113.58885017421603</v>
      </c>
      <c r="P121" s="80"/>
      <c r="Q121" s="80"/>
      <c r="R121" s="80"/>
      <c r="S121" s="80"/>
      <c r="T121" s="80"/>
      <c r="U121" s="9"/>
      <c r="V121" s="9"/>
    </row>
    <row r="122" spans="1:35" s="97" customFormat="1" ht="31.5" customHeight="1" thickBot="1">
      <c r="A122" s="38"/>
      <c r="B122" s="36"/>
      <c r="C122" s="36"/>
      <c r="D122" s="36"/>
      <c r="E122" s="36"/>
      <c r="F122" s="36"/>
      <c r="G122" s="72"/>
      <c r="H122" s="49"/>
      <c r="I122" s="4"/>
      <c r="J122" s="4"/>
      <c r="K122" s="4"/>
      <c r="L122" s="4"/>
      <c r="M122" s="4"/>
      <c r="N122" s="4"/>
      <c r="O122" s="4"/>
      <c r="P122" s="80"/>
      <c r="Q122" s="80"/>
      <c r="R122" s="80"/>
      <c r="S122" s="80"/>
      <c r="T122" s="80"/>
      <c r="U122" s="327"/>
      <c r="V122" s="327"/>
      <c r="AB122" s="2"/>
      <c r="AD122" s="4"/>
      <c r="AE122" s="4"/>
      <c r="AF122" s="4"/>
      <c r="AG122" s="4"/>
      <c r="AH122" s="4"/>
      <c r="AI122" s="34"/>
    </row>
    <row r="123" spans="1:8" ht="24" customHeight="1" thickBot="1">
      <c r="A123" s="172" t="s">
        <v>257</v>
      </c>
      <c r="B123" s="61">
        <v>2001</v>
      </c>
      <c r="C123" s="54">
        <v>2007</v>
      </c>
      <c r="D123" s="54">
        <v>2009</v>
      </c>
      <c r="E123" s="54">
        <v>2011</v>
      </c>
      <c r="F123" s="54">
        <v>2013</v>
      </c>
      <c r="G123" s="79"/>
      <c r="H123" s="36"/>
    </row>
    <row r="124" spans="1:22" ht="24" customHeight="1" thickBot="1">
      <c r="A124" s="179" t="s">
        <v>187</v>
      </c>
      <c r="B124" s="35">
        <v>485639</v>
      </c>
      <c r="C124" s="35">
        <v>426136</v>
      </c>
      <c r="D124" s="35">
        <v>450334</v>
      </c>
      <c r="E124" s="35">
        <v>487562</v>
      </c>
      <c r="F124" s="35">
        <v>466094</v>
      </c>
      <c r="G124" s="72"/>
      <c r="H124" s="49"/>
      <c r="P124" s="80"/>
      <c r="Q124" s="80"/>
      <c r="R124" s="80"/>
      <c r="S124" s="80"/>
      <c r="T124" s="80"/>
      <c r="U124" s="166"/>
      <c r="V124" s="166"/>
    </row>
    <row r="125" spans="1:8" ht="24" customHeight="1" thickBot="1">
      <c r="A125" s="15" t="s">
        <v>84</v>
      </c>
      <c r="B125" s="35">
        <v>1691997</v>
      </c>
      <c r="C125" s="346">
        <v>1529654</v>
      </c>
      <c r="D125" s="35">
        <v>1492608</v>
      </c>
      <c r="E125" s="35">
        <v>1457210</v>
      </c>
      <c r="F125" s="35">
        <v>1430865</v>
      </c>
      <c r="G125" s="72"/>
      <c r="H125" s="49"/>
    </row>
    <row r="126" spans="1:8" ht="24" customHeight="1" thickBot="1">
      <c r="A126" s="123" t="s">
        <v>86</v>
      </c>
      <c r="B126" s="110">
        <f>100*B124/B125</f>
        <v>28.702119448202332</v>
      </c>
      <c r="C126" s="110">
        <f>100*C124/C125</f>
        <v>27.8583261312689</v>
      </c>
      <c r="D126" s="110">
        <f>100*D124/D125</f>
        <v>30.170949103850443</v>
      </c>
      <c r="E126" s="110">
        <f>100*E124/E125</f>
        <v>33.458595535303765</v>
      </c>
      <c r="F126" s="110">
        <f>100*F124/F125</f>
        <v>32.57428199026463</v>
      </c>
      <c r="G126" s="72"/>
      <c r="H126" s="49"/>
    </row>
    <row r="127" spans="1:15" ht="24" customHeight="1">
      <c r="A127" s="509" t="s">
        <v>271</v>
      </c>
      <c r="B127" s="509"/>
      <c r="C127" s="509"/>
      <c r="D127" s="509"/>
      <c r="E127" s="509"/>
      <c r="F127" s="509"/>
      <c r="G127" s="113"/>
      <c r="H127" s="103"/>
      <c r="I127" s="103"/>
      <c r="J127" s="103"/>
      <c r="K127" s="103"/>
      <c r="L127" s="103"/>
      <c r="M127" s="103"/>
      <c r="N127" s="103"/>
      <c r="O127" s="103"/>
    </row>
    <row r="128" spans="1:15" ht="24" customHeight="1" thickBot="1">
      <c r="A128" s="103"/>
      <c r="B128" s="103"/>
      <c r="C128" s="103"/>
      <c r="D128" s="103"/>
      <c r="E128" s="103"/>
      <c r="F128" s="103"/>
      <c r="G128" s="113"/>
      <c r="H128" s="103"/>
      <c r="I128" s="103"/>
      <c r="J128" s="103"/>
      <c r="K128" s="103"/>
      <c r="L128" s="103"/>
      <c r="M128" s="103"/>
      <c r="N128" s="103"/>
      <c r="O128" s="103"/>
    </row>
    <row r="129" spans="1:15" ht="19.5" customHeight="1" thickBot="1">
      <c r="A129" s="490" t="s">
        <v>76</v>
      </c>
      <c r="B129" s="418" t="s">
        <v>187</v>
      </c>
      <c r="C129" s="411"/>
      <c r="D129" s="411"/>
      <c r="E129" s="411"/>
      <c r="F129" s="412"/>
      <c r="G129" s="105" t="s">
        <v>121</v>
      </c>
      <c r="H129" s="11" t="s">
        <v>123</v>
      </c>
      <c r="I129" s="418" t="s">
        <v>200</v>
      </c>
      <c r="J129" s="411"/>
      <c r="K129" s="411"/>
      <c r="L129" s="411"/>
      <c r="M129" s="412"/>
      <c r="N129" s="11" t="s">
        <v>121</v>
      </c>
      <c r="O129" s="11" t="s">
        <v>123</v>
      </c>
    </row>
    <row r="130" spans="1:15" ht="19.5" customHeight="1" thickBot="1">
      <c r="A130" s="491"/>
      <c r="B130" s="12">
        <v>2001</v>
      </c>
      <c r="C130" s="12">
        <v>2007</v>
      </c>
      <c r="D130" s="12">
        <v>2009</v>
      </c>
      <c r="E130" s="12">
        <v>2011</v>
      </c>
      <c r="F130" s="12">
        <v>2013</v>
      </c>
      <c r="G130" s="106" t="s">
        <v>114</v>
      </c>
      <c r="H130" s="13" t="s">
        <v>114</v>
      </c>
      <c r="I130" s="12">
        <v>2001</v>
      </c>
      <c r="J130" s="12">
        <v>2007</v>
      </c>
      <c r="K130" s="12">
        <v>2009</v>
      </c>
      <c r="L130" s="12">
        <v>2011</v>
      </c>
      <c r="M130" s="12">
        <v>2013</v>
      </c>
      <c r="N130" s="13" t="s">
        <v>114</v>
      </c>
      <c r="O130" s="13" t="s">
        <v>114</v>
      </c>
    </row>
    <row r="131" spans="1:15" ht="19.5" customHeight="1" thickBot="1">
      <c r="A131" s="14" t="s">
        <v>115</v>
      </c>
      <c r="B131" s="35">
        <v>241121</v>
      </c>
      <c r="C131" s="35">
        <v>248460</v>
      </c>
      <c r="D131" s="35">
        <v>245960</v>
      </c>
      <c r="E131" s="35">
        <v>281615</v>
      </c>
      <c r="F131" s="35">
        <v>263054</v>
      </c>
      <c r="G131" s="107">
        <f>100*F131/C131</f>
        <v>105.87378250020124</v>
      </c>
      <c r="H131" s="22">
        <f>100*F131/B131</f>
        <v>109.09626287216791</v>
      </c>
      <c r="I131" s="406">
        <f>100*B131/B132</f>
        <v>30.814382200525245</v>
      </c>
      <c r="J131" s="406">
        <f>100*C131/C132</f>
        <v>29.354290669621864</v>
      </c>
      <c r="K131" s="406">
        <f>100*D131/D132</f>
        <v>29.267538092659912</v>
      </c>
      <c r="L131" s="406">
        <f>100*E131/E132</f>
        <v>32.202531240280294</v>
      </c>
      <c r="M131" s="406">
        <f>100*F131/F132</f>
        <v>31.54707224115724</v>
      </c>
      <c r="N131" s="24">
        <f>100*M131/J131</f>
        <v>107.47005470585137</v>
      </c>
      <c r="O131" s="24">
        <f>100*M131/I131</f>
        <v>102.3777534654565</v>
      </c>
    </row>
    <row r="132" spans="1:15" ht="24" customHeight="1" thickBot="1">
      <c r="A132" s="15" t="s">
        <v>196</v>
      </c>
      <c r="B132" s="35">
        <v>782495</v>
      </c>
      <c r="C132" s="35">
        <v>846418</v>
      </c>
      <c r="D132" s="35">
        <v>840385</v>
      </c>
      <c r="E132" s="35">
        <v>874512</v>
      </c>
      <c r="F132" s="35">
        <v>833846</v>
      </c>
      <c r="G132" s="108" t="s">
        <v>107</v>
      </c>
      <c r="H132" s="17" t="s">
        <v>107</v>
      </c>
      <c r="I132" s="405"/>
      <c r="J132" s="405"/>
      <c r="K132" s="405"/>
      <c r="L132" s="405"/>
      <c r="M132" s="405"/>
      <c r="N132" s="17" t="s">
        <v>107</v>
      </c>
      <c r="O132" s="17" t="s">
        <v>107</v>
      </c>
    </row>
    <row r="133" spans="1:15" ht="19.5" customHeight="1" thickBot="1">
      <c r="A133" s="14" t="s">
        <v>122</v>
      </c>
      <c r="B133" s="35">
        <v>201007</v>
      </c>
      <c r="C133" s="35">
        <v>138474</v>
      </c>
      <c r="D133" s="35">
        <v>160949</v>
      </c>
      <c r="E133" s="35">
        <v>158554</v>
      </c>
      <c r="F133" s="35">
        <v>146122</v>
      </c>
      <c r="G133" s="107">
        <f>100*F133/C133</f>
        <v>105.52305848029233</v>
      </c>
      <c r="H133" s="22">
        <f>100*F133/B133</f>
        <v>72.69498077181392</v>
      </c>
      <c r="I133" s="406">
        <f>100*B133/B134</f>
        <v>49.06235583858315</v>
      </c>
      <c r="J133" s="406">
        <f>100*C133/C134</f>
        <v>42.021794743406495</v>
      </c>
      <c r="K133" s="406">
        <f>100*D133/D134</f>
        <v>42.265463951366186</v>
      </c>
      <c r="L133" s="406">
        <f>100*E133/E134</f>
        <v>41.48944799884863</v>
      </c>
      <c r="M133" s="406">
        <f>100*F133/F134</f>
        <v>39.734598702905544</v>
      </c>
      <c r="N133" s="24">
        <f>100*M133/J133</f>
        <v>94.55711957457545</v>
      </c>
      <c r="O133" s="24">
        <f>100*M133/I133</f>
        <v>80.98795507014329</v>
      </c>
    </row>
    <row r="134" spans="1:15" ht="19.5" customHeight="1" thickBot="1">
      <c r="A134" s="15" t="s">
        <v>196</v>
      </c>
      <c r="B134" s="35">
        <v>409697</v>
      </c>
      <c r="C134" s="35">
        <v>329529</v>
      </c>
      <c r="D134" s="35">
        <v>380805</v>
      </c>
      <c r="E134" s="35">
        <v>382155</v>
      </c>
      <c r="F134" s="35">
        <v>367745</v>
      </c>
      <c r="G134" s="108" t="s">
        <v>107</v>
      </c>
      <c r="H134" s="17" t="s">
        <v>107</v>
      </c>
      <c r="I134" s="405"/>
      <c r="J134" s="405"/>
      <c r="K134" s="405"/>
      <c r="L134" s="405"/>
      <c r="M134" s="405"/>
      <c r="N134" s="17" t="s">
        <v>107</v>
      </c>
      <c r="O134" s="17" t="s">
        <v>107</v>
      </c>
    </row>
    <row r="135" spans="1:15" ht="19.5" customHeight="1" thickBot="1">
      <c r="A135" s="16" t="s">
        <v>117</v>
      </c>
      <c r="B135" s="18" t="s">
        <v>117</v>
      </c>
      <c r="C135" s="18" t="s">
        <v>117</v>
      </c>
      <c r="D135" s="18" t="s">
        <v>117</v>
      </c>
      <c r="E135" s="18" t="s">
        <v>117</v>
      </c>
      <c r="F135" s="18" t="s">
        <v>117</v>
      </c>
      <c r="G135" s="108" t="s">
        <v>107</v>
      </c>
      <c r="H135" s="17" t="s">
        <v>107</v>
      </c>
      <c r="I135" s="18" t="s">
        <v>117</v>
      </c>
      <c r="J135" s="18" t="s">
        <v>117</v>
      </c>
      <c r="K135" s="18" t="s">
        <v>117</v>
      </c>
      <c r="L135" s="18" t="s">
        <v>117</v>
      </c>
      <c r="M135" s="18" t="s">
        <v>117</v>
      </c>
      <c r="N135" s="17" t="s">
        <v>107</v>
      </c>
      <c r="O135" s="17" t="s">
        <v>107</v>
      </c>
    </row>
    <row r="136" spans="1:15" ht="21" customHeight="1" thickBot="1">
      <c r="A136" s="14" t="s">
        <v>118</v>
      </c>
      <c r="B136" s="35">
        <v>485639</v>
      </c>
      <c r="C136" s="35">
        <v>426136</v>
      </c>
      <c r="D136" s="35">
        <v>450334</v>
      </c>
      <c r="E136" s="35">
        <v>487562</v>
      </c>
      <c r="F136" s="35">
        <v>466094</v>
      </c>
      <c r="G136" s="107">
        <f>100*F136/C136</f>
        <v>109.37681866821859</v>
      </c>
      <c r="H136" s="22">
        <f>100*F136/B136</f>
        <v>95.97540559963265</v>
      </c>
      <c r="I136" s="406">
        <f>100*B136/B137</f>
        <v>35.28922340876986</v>
      </c>
      <c r="J136" s="406">
        <f>100*C136/C137</f>
        <v>29.173050513514585</v>
      </c>
      <c r="K136" s="406">
        <f>100*D136/D137</f>
        <v>29.793196708242558</v>
      </c>
      <c r="L136" s="404">
        <f>100*E136/E137</f>
        <v>31.46369196735678</v>
      </c>
      <c r="M136" s="404">
        <f>100*F136/F137</f>
        <v>30.969227712799075</v>
      </c>
      <c r="N136" s="24">
        <f>100*M136/J136</f>
        <v>106.15697421993082</v>
      </c>
      <c r="O136" s="24">
        <f>100*M136/I136</f>
        <v>87.75831463920171</v>
      </c>
    </row>
    <row r="137" spans="1:15" ht="19.5" customHeight="1" thickBot="1">
      <c r="A137" s="15" t="s">
        <v>196</v>
      </c>
      <c r="B137" s="35">
        <v>1376168</v>
      </c>
      <c r="C137" s="35">
        <v>1460718</v>
      </c>
      <c r="D137" s="35">
        <v>1511533</v>
      </c>
      <c r="E137" s="35">
        <v>1549602</v>
      </c>
      <c r="F137" s="35">
        <v>1505023</v>
      </c>
      <c r="G137" s="108" t="s">
        <v>107</v>
      </c>
      <c r="H137" s="17" t="s">
        <v>107</v>
      </c>
      <c r="I137" s="405"/>
      <c r="J137" s="405"/>
      <c r="K137" s="405"/>
      <c r="L137" s="405"/>
      <c r="M137" s="405"/>
      <c r="N137" s="17" t="s">
        <v>107</v>
      </c>
      <c r="O137" s="17" t="s">
        <v>107</v>
      </c>
    </row>
    <row r="138" spans="1:15" ht="19.5" customHeight="1" thickBot="1">
      <c r="A138" s="14" t="s">
        <v>119</v>
      </c>
      <c r="B138" s="177">
        <v>5313</v>
      </c>
      <c r="C138" s="35">
        <v>1919</v>
      </c>
      <c r="D138" s="35">
        <v>1044</v>
      </c>
      <c r="E138" s="35">
        <v>1270</v>
      </c>
      <c r="F138" s="35">
        <v>1155</v>
      </c>
      <c r="G138" s="107">
        <f>100*F138/C138</f>
        <v>60.18759770713913</v>
      </c>
      <c r="H138" s="22">
        <f>100*F138/B138</f>
        <v>21.73913043478261</v>
      </c>
      <c r="I138" s="562">
        <f>100*B138/B139</f>
        <v>1.2753914032906202</v>
      </c>
      <c r="J138" s="406">
        <f>100*C138/C139</f>
        <v>0.33794254800580437</v>
      </c>
      <c r="K138" s="406">
        <f>100*D138/D139</f>
        <v>0.18780322395534457</v>
      </c>
      <c r="L138" s="406">
        <f>100*E138/E139</f>
        <v>0.21812161224503815</v>
      </c>
      <c r="M138" s="406">
        <f>100*F138/F139</f>
        <v>0.2030847786639659</v>
      </c>
      <c r="N138" s="24">
        <f>100*M138/J138</f>
        <v>60.0944686788826</v>
      </c>
      <c r="O138" s="24">
        <f>100*M138/I138</f>
        <v>15.92332974332347</v>
      </c>
    </row>
    <row r="139" spans="1:15" ht="19.5" customHeight="1" thickBot="1">
      <c r="A139" s="57" t="s">
        <v>176</v>
      </c>
      <c r="B139" s="35">
        <v>416578</v>
      </c>
      <c r="C139" s="35">
        <v>567848</v>
      </c>
      <c r="D139" s="35">
        <v>555901</v>
      </c>
      <c r="E139" s="35">
        <v>582244</v>
      </c>
      <c r="F139" s="35">
        <v>568728</v>
      </c>
      <c r="G139" s="108" t="s">
        <v>107</v>
      </c>
      <c r="H139" s="17" t="s">
        <v>107</v>
      </c>
      <c r="I139" s="563"/>
      <c r="J139" s="405"/>
      <c r="K139" s="405"/>
      <c r="L139" s="405"/>
      <c r="M139" s="405"/>
      <c r="N139" s="17" t="s">
        <v>107</v>
      </c>
      <c r="O139" s="17" t="s">
        <v>107</v>
      </c>
    </row>
    <row r="140" spans="1:15" ht="19.5" customHeight="1" thickBot="1">
      <c r="A140" s="20" t="s">
        <v>120</v>
      </c>
      <c r="B140" s="43">
        <v>490952</v>
      </c>
      <c r="C140" s="43">
        <v>428055</v>
      </c>
      <c r="D140" s="43">
        <v>451378</v>
      </c>
      <c r="E140" s="43">
        <v>488832</v>
      </c>
      <c r="F140" s="43">
        <v>467249</v>
      </c>
      <c r="G140" s="109">
        <f>100*F140/C140</f>
        <v>109.15630000817652</v>
      </c>
      <c r="H140" s="23">
        <f>100*F140/B140</f>
        <v>95.17203311117991</v>
      </c>
      <c r="I140" s="502">
        <f>100*B140/B141</f>
        <v>27.38547457364289</v>
      </c>
      <c r="J140" s="502">
        <f>100*C140/C141</f>
        <v>21.101359285327664</v>
      </c>
      <c r="K140" s="502">
        <f>100*D140/D141</f>
        <v>21.832764673503483</v>
      </c>
      <c r="L140" s="502">
        <f>100*E140/E141</f>
        <v>22.929986499962943</v>
      </c>
      <c r="M140" s="502">
        <f>100*F140/F141</f>
        <v>22.531586482658717</v>
      </c>
      <c r="N140" s="25">
        <f>100*M140/J140</f>
        <v>106.77789131018459</v>
      </c>
      <c r="O140" s="25">
        <f>100*M140/I140</f>
        <v>82.27568385593803</v>
      </c>
    </row>
    <row r="141" spans="1:15" ht="19.5" customHeight="1" thickBot="1">
      <c r="A141" s="15" t="s">
        <v>196</v>
      </c>
      <c r="B141" s="43">
        <v>1792746</v>
      </c>
      <c r="C141" s="43">
        <v>2028566</v>
      </c>
      <c r="D141" s="43">
        <v>2067434</v>
      </c>
      <c r="E141" s="43">
        <v>2131846</v>
      </c>
      <c r="F141" s="43">
        <v>2073751</v>
      </c>
      <c r="G141" s="106" t="s">
        <v>107</v>
      </c>
      <c r="H141" s="13" t="s">
        <v>107</v>
      </c>
      <c r="I141" s="414"/>
      <c r="J141" s="414"/>
      <c r="K141" s="414"/>
      <c r="L141" s="414"/>
      <c r="M141" s="414"/>
      <c r="N141" s="13" t="s">
        <v>107</v>
      </c>
      <c r="O141" s="13" t="s">
        <v>107</v>
      </c>
    </row>
    <row r="142" spans="1:15" ht="24" customHeight="1" thickBot="1">
      <c r="A142" s="103"/>
      <c r="B142" s="103"/>
      <c r="C142" s="103"/>
      <c r="D142" s="103"/>
      <c r="E142" s="103"/>
      <c r="F142" s="103"/>
      <c r="G142" s="113"/>
      <c r="H142" s="103"/>
      <c r="I142" s="103"/>
      <c r="J142" s="103"/>
      <c r="K142" s="103"/>
      <c r="L142" s="103"/>
      <c r="M142" s="103"/>
      <c r="N142" s="103"/>
      <c r="O142" s="103"/>
    </row>
    <row r="143" spans="1:8" ht="24" customHeight="1" thickBot="1">
      <c r="A143" s="490" t="s">
        <v>131</v>
      </c>
      <c r="B143" s="537" t="s">
        <v>87</v>
      </c>
      <c r="C143" s="538"/>
      <c r="D143" s="538"/>
      <c r="E143" s="538"/>
      <c r="F143" s="539"/>
      <c r="G143" s="105" t="s">
        <v>121</v>
      </c>
      <c r="H143" s="105" t="s">
        <v>123</v>
      </c>
    </row>
    <row r="144" spans="1:8" ht="24" customHeight="1" thickBot="1">
      <c r="A144" s="536"/>
      <c r="B144" s="73">
        <v>2001</v>
      </c>
      <c r="C144" s="73" t="s">
        <v>104</v>
      </c>
      <c r="D144" s="73">
        <v>2009</v>
      </c>
      <c r="E144" s="73">
        <v>2011</v>
      </c>
      <c r="F144" s="73">
        <v>2013</v>
      </c>
      <c r="G144" s="106" t="s">
        <v>186</v>
      </c>
      <c r="H144" s="106" t="s">
        <v>186</v>
      </c>
    </row>
    <row r="145" spans="1:8" ht="30" customHeight="1" thickBot="1">
      <c r="A145" s="122" t="s">
        <v>194</v>
      </c>
      <c r="B145" s="317">
        <v>3.661</v>
      </c>
      <c r="C145" s="317">
        <v>3.472</v>
      </c>
      <c r="D145" s="317">
        <v>3.773</v>
      </c>
      <c r="E145" s="317">
        <v>3.99</v>
      </c>
      <c r="F145" s="317">
        <v>3.761</v>
      </c>
      <c r="G145" s="112">
        <f>100*F145/C145</f>
        <v>108.32373271889402</v>
      </c>
      <c r="H145" s="112">
        <f>100*F145/B145</f>
        <v>102.73149412728763</v>
      </c>
    </row>
    <row r="146" spans="1:35" s="97" customFormat="1" ht="36" customHeight="1" thickBot="1">
      <c r="A146" s="4"/>
      <c r="B146" s="4"/>
      <c r="C146" s="4"/>
      <c r="D146" s="4"/>
      <c r="E146" s="4"/>
      <c r="F146" s="4"/>
      <c r="G146" s="71"/>
      <c r="H146" s="4"/>
      <c r="I146" s="4"/>
      <c r="J146" s="4"/>
      <c r="K146" s="4"/>
      <c r="L146" s="4"/>
      <c r="M146" s="4"/>
      <c r="N146" s="4"/>
      <c r="O146" s="4"/>
      <c r="P146" s="2"/>
      <c r="AB146" s="2"/>
      <c r="AD146" s="4"/>
      <c r="AE146" s="4"/>
      <c r="AF146" s="4"/>
      <c r="AG146" s="4"/>
      <c r="AH146" s="4"/>
      <c r="AI146" s="34"/>
    </row>
    <row r="147" spans="1:35" s="97" customFormat="1" ht="36" customHeight="1" thickBot="1">
      <c r="A147" s="172" t="s">
        <v>258</v>
      </c>
      <c r="B147" s="61">
        <v>2001</v>
      </c>
      <c r="C147" s="54">
        <v>2007</v>
      </c>
      <c r="D147" s="54">
        <v>2009</v>
      </c>
      <c r="E147" s="54">
        <v>2011</v>
      </c>
      <c r="F147" s="54">
        <v>2013</v>
      </c>
      <c r="G147" s="71"/>
      <c r="H147" s="4"/>
      <c r="I147" s="4"/>
      <c r="J147" s="4"/>
      <c r="K147" s="4"/>
      <c r="L147" s="4"/>
      <c r="M147" s="4"/>
      <c r="N147" s="4"/>
      <c r="O147" s="4"/>
      <c r="P147" s="2"/>
      <c r="AB147" s="2"/>
      <c r="AD147" s="4"/>
      <c r="AE147" s="4"/>
      <c r="AF147" s="4"/>
      <c r="AG147" s="4"/>
      <c r="AH147" s="4"/>
      <c r="AI147" s="34"/>
    </row>
    <row r="148" spans="1:35" s="97" customFormat="1" ht="36" customHeight="1" thickBot="1">
      <c r="A148" s="179" t="s">
        <v>190</v>
      </c>
      <c r="B148" s="35">
        <v>6195097</v>
      </c>
      <c r="C148" s="35">
        <v>5311153</v>
      </c>
      <c r="D148" s="35">
        <v>5631926</v>
      </c>
      <c r="E148" s="35">
        <v>5814557</v>
      </c>
      <c r="F148" s="35">
        <v>5382198</v>
      </c>
      <c r="G148" s="71"/>
      <c r="H148" s="4"/>
      <c r="I148" s="4"/>
      <c r="J148" s="4"/>
      <c r="K148" s="4"/>
      <c r="L148" s="4"/>
      <c r="M148" s="4"/>
      <c r="N148" s="4"/>
      <c r="O148" s="4"/>
      <c r="P148" s="2"/>
      <c r="AB148" s="2"/>
      <c r="AD148" s="4"/>
      <c r="AE148" s="4"/>
      <c r="AF148" s="4"/>
      <c r="AG148" s="4"/>
      <c r="AH148" s="4"/>
      <c r="AI148" s="34"/>
    </row>
    <row r="149" spans="1:35" s="97" customFormat="1" ht="36" customHeight="1" thickBot="1">
      <c r="A149" s="15" t="s">
        <v>84</v>
      </c>
      <c r="B149" s="35">
        <v>1691997</v>
      </c>
      <c r="C149" s="346">
        <v>1529654</v>
      </c>
      <c r="D149" s="35">
        <v>1492608</v>
      </c>
      <c r="E149" s="35">
        <v>1457210</v>
      </c>
      <c r="F149" s="35">
        <v>1430865</v>
      </c>
      <c r="G149" s="71"/>
      <c r="H149" s="4"/>
      <c r="I149" s="4"/>
      <c r="J149" s="4"/>
      <c r="K149" s="4"/>
      <c r="L149" s="4"/>
      <c r="M149" s="4"/>
      <c r="N149" s="4"/>
      <c r="O149" s="4"/>
      <c r="P149" s="2"/>
      <c r="AB149" s="2"/>
      <c r="AD149" s="4"/>
      <c r="AE149" s="4"/>
      <c r="AF149" s="4"/>
      <c r="AG149" s="4"/>
      <c r="AH149" s="4"/>
      <c r="AI149" s="34"/>
    </row>
    <row r="150" spans="1:35" s="97" customFormat="1" ht="36" customHeight="1" thickBot="1">
      <c r="A150" s="123" t="s">
        <v>85</v>
      </c>
      <c r="B150" s="317">
        <f>B148/B149</f>
        <v>3.6614113381997724</v>
      </c>
      <c r="C150" s="317">
        <f>C148/C149</f>
        <v>3.472127030034243</v>
      </c>
      <c r="D150" s="317">
        <f>D148/D149</f>
        <v>3.773211720692908</v>
      </c>
      <c r="E150" s="317">
        <f>E148/E149</f>
        <v>3.9901983928191544</v>
      </c>
      <c r="F150" s="317">
        <f>F148/F149</f>
        <v>3.761499512532629</v>
      </c>
      <c r="G150" s="71"/>
      <c r="H150" s="4"/>
      <c r="I150" s="4"/>
      <c r="J150" s="4"/>
      <c r="K150" s="4"/>
      <c r="L150" s="4"/>
      <c r="M150" s="4"/>
      <c r="N150" s="4"/>
      <c r="O150" s="4"/>
      <c r="P150" s="2"/>
      <c r="AB150" s="2"/>
      <c r="AD150" s="4"/>
      <c r="AE150" s="4"/>
      <c r="AF150" s="4"/>
      <c r="AG150" s="4"/>
      <c r="AH150" s="4"/>
      <c r="AI150" s="34"/>
    </row>
    <row r="151" spans="1:35" s="97" customFormat="1" ht="36" customHeight="1">
      <c r="A151" s="509" t="s">
        <v>271</v>
      </c>
      <c r="B151" s="509"/>
      <c r="C151" s="509"/>
      <c r="D151" s="509"/>
      <c r="E151" s="509"/>
      <c r="F151" s="509"/>
      <c r="G151" s="113"/>
      <c r="H151" s="103"/>
      <c r="I151" s="103"/>
      <c r="J151" s="103"/>
      <c r="K151" s="103"/>
      <c r="L151" s="103"/>
      <c r="M151" s="103"/>
      <c r="N151" s="103"/>
      <c r="O151" s="103"/>
      <c r="P151" s="2"/>
      <c r="AB151" s="2"/>
      <c r="AD151" s="4"/>
      <c r="AE151" s="4"/>
      <c r="AF151" s="4"/>
      <c r="AG151" s="4"/>
      <c r="AH151" s="4"/>
      <c r="AI151" s="34"/>
    </row>
    <row r="152" spans="1:35" s="97" customFormat="1" ht="36" customHeight="1" thickBot="1">
      <c r="A152" s="103"/>
      <c r="B152" s="103"/>
      <c r="C152" s="103"/>
      <c r="D152" s="103"/>
      <c r="E152" s="103"/>
      <c r="F152" s="103"/>
      <c r="G152" s="113"/>
      <c r="H152" s="103"/>
      <c r="I152" s="103"/>
      <c r="J152" s="103"/>
      <c r="K152" s="103"/>
      <c r="L152" s="103"/>
      <c r="M152" s="103"/>
      <c r="N152" s="103"/>
      <c r="O152" s="103"/>
      <c r="P152" s="2"/>
      <c r="AB152" s="2"/>
      <c r="AD152" s="4"/>
      <c r="AE152" s="4"/>
      <c r="AF152" s="4"/>
      <c r="AG152" s="4"/>
      <c r="AH152" s="4"/>
      <c r="AI152" s="34"/>
    </row>
    <row r="153" spans="1:15" ht="19.5" customHeight="1" thickBot="1">
      <c r="A153" s="490" t="s">
        <v>77</v>
      </c>
      <c r="B153" s="418" t="s">
        <v>190</v>
      </c>
      <c r="C153" s="411"/>
      <c r="D153" s="411"/>
      <c r="E153" s="411"/>
      <c r="F153" s="412"/>
      <c r="G153" s="105" t="s">
        <v>121</v>
      </c>
      <c r="H153" s="11" t="s">
        <v>123</v>
      </c>
      <c r="I153" s="418" t="s">
        <v>199</v>
      </c>
      <c r="J153" s="411"/>
      <c r="K153" s="411"/>
      <c r="L153" s="411"/>
      <c r="M153" s="412"/>
      <c r="N153" s="11" t="s">
        <v>121</v>
      </c>
      <c r="O153" s="11" t="s">
        <v>123</v>
      </c>
    </row>
    <row r="154" spans="1:15" ht="19.5" customHeight="1" thickBot="1">
      <c r="A154" s="491"/>
      <c r="B154" s="12">
        <v>2001</v>
      </c>
      <c r="C154" s="12">
        <v>2007</v>
      </c>
      <c r="D154" s="12">
        <v>2009</v>
      </c>
      <c r="E154" s="12">
        <v>2011</v>
      </c>
      <c r="F154" s="12">
        <v>2013</v>
      </c>
      <c r="G154" s="106" t="s">
        <v>114</v>
      </c>
      <c r="H154" s="13" t="s">
        <v>114</v>
      </c>
      <c r="I154" s="12">
        <v>2001</v>
      </c>
      <c r="J154" s="12">
        <v>2007</v>
      </c>
      <c r="K154" s="12">
        <v>2009</v>
      </c>
      <c r="L154" s="12">
        <v>2011</v>
      </c>
      <c r="M154" s="12">
        <v>2013</v>
      </c>
      <c r="N154" s="13" t="s">
        <v>114</v>
      </c>
      <c r="O154" s="13" t="s">
        <v>114</v>
      </c>
    </row>
    <row r="155" spans="1:15" ht="19.5" customHeight="1" thickBot="1">
      <c r="A155" s="14" t="s">
        <v>115</v>
      </c>
      <c r="B155" s="30">
        <v>3103905</v>
      </c>
      <c r="C155" s="30">
        <v>3067861</v>
      </c>
      <c r="D155" s="30">
        <v>2855355</v>
      </c>
      <c r="E155" s="30">
        <v>3084812</v>
      </c>
      <c r="F155" s="30">
        <v>2806679</v>
      </c>
      <c r="G155" s="107">
        <f>100*F155/C155</f>
        <v>91.48651128587638</v>
      </c>
      <c r="H155" s="22">
        <f>100*F155/B155</f>
        <v>90.42412702708363</v>
      </c>
      <c r="I155" s="406">
        <f>100*B155/B156</f>
        <v>28.485754988761823</v>
      </c>
      <c r="J155" s="406">
        <f>100*C155/C156</f>
        <v>28.690002633465056</v>
      </c>
      <c r="K155" s="406">
        <f>100*D155/D156</f>
        <v>27.85018521728198</v>
      </c>
      <c r="L155" s="406">
        <f>100*E155/E156</f>
        <v>29.683768253502706</v>
      </c>
      <c r="M155" s="406">
        <f>100*F155/F156</f>
        <v>29.44837215919762</v>
      </c>
      <c r="N155" s="24">
        <f>100*M155/J155</f>
        <v>102.64332330471093</v>
      </c>
      <c r="O155" s="24">
        <f>100*M155/I155</f>
        <v>103.37929316184727</v>
      </c>
    </row>
    <row r="156" spans="1:15" ht="24" customHeight="1" thickBot="1">
      <c r="A156" s="15" t="s">
        <v>197</v>
      </c>
      <c r="B156" s="30">
        <v>10896341</v>
      </c>
      <c r="C156" s="30">
        <v>10693136</v>
      </c>
      <c r="D156" s="30">
        <v>10252553</v>
      </c>
      <c r="E156" s="30">
        <v>10392252</v>
      </c>
      <c r="F156" s="30">
        <v>9530846</v>
      </c>
      <c r="G156" s="108" t="s">
        <v>107</v>
      </c>
      <c r="H156" s="17" t="s">
        <v>107</v>
      </c>
      <c r="I156" s="405"/>
      <c r="J156" s="405"/>
      <c r="K156" s="405"/>
      <c r="L156" s="405"/>
      <c r="M156" s="405"/>
      <c r="N156" s="17" t="s">
        <v>107</v>
      </c>
      <c r="O156" s="17" t="s">
        <v>107</v>
      </c>
    </row>
    <row r="157" spans="1:15" ht="24" customHeight="1" thickBot="1">
      <c r="A157" s="14" t="s">
        <v>122</v>
      </c>
      <c r="B157" s="30">
        <v>2511522</v>
      </c>
      <c r="C157" s="30">
        <v>1795182</v>
      </c>
      <c r="D157" s="30">
        <v>2253618</v>
      </c>
      <c r="E157" s="30">
        <v>2204748</v>
      </c>
      <c r="F157" s="30">
        <v>2044846</v>
      </c>
      <c r="G157" s="107">
        <f>100*F157/C157</f>
        <v>113.90744782423175</v>
      </c>
      <c r="H157" s="22">
        <f>100*F157/B157</f>
        <v>81.4185979656957</v>
      </c>
      <c r="I157" s="406">
        <f>100*B157/B158</f>
        <v>59.89548728481098</v>
      </c>
      <c r="J157" s="406">
        <f>100*C157/C158</f>
        <v>51.49244098761381</v>
      </c>
      <c r="K157" s="406">
        <f>100*D157/D158</f>
        <v>52.35845834659554</v>
      </c>
      <c r="L157" s="406">
        <f>100*E157/E158</f>
        <v>51.542838280063194</v>
      </c>
      <c r="M157" s="406">
        <f>100*F157/F158</f>
        <v>50.63550487276531</v>
      </c>
      <c r="N157" s="24">
        <f>100*M157/J157</f>
        <v>98.33580211306233</v>
      </c>
      <c r="O157" s="24">
        <f>100*M157/I157</f>
        <v>84.53976612960301</v>
      </c>
    </row>
    <row r="158" spans="1:15" ht="24" customHeight="1" thickBot="1">
      <c r="A158" s="15" t="s">
        <v>197</v>
      </c>
      <c r="B158" s="30">
        <v>4193174</v>
      </c>
      <c r="C158" s="30">
        <v>3486302</v>
      </c>
      <c r="D158" s="30">
        <v>4304210</v>
      </c>
      <c r="E158" s="30">
        <v>4277506</v>
      </c>
      <c r="F158" s="30">
        <v>4038364</v>
      </c>
      <c r="G158" s="108" t="s">
        <v>107</v>
      </c>
      <c r="H158" s="17" t="s">
        <v>107</v>
      </c>
      <c r="I158" s="405"/>
      <c r="J158" s="405"/>
      <c r="K158" s="405"/>
      <c r="L158" s="405"/>
      <c r="M158" s="405"/>
      <c r="N158" s="17" t="s">
        <v>107</v>
      </c>
      <c r="O158" s="17" t="s">
        <v>107</v>
      </c>
    </row>
    <row r="159" spans="1:15" ht="24" customHeight="1" thickBot="1">
      <c r="A159" s="16" t="s">
        <v>117</v>
      </c>
      <c r="B159" s="18" t="s">
        <v>117</v>
      </c>
      <c r="C159" s="18" t="s">
        <v>117</v>
      </c>
      <c r="D159" s="18" t="s">
        <v>117</v>
      </c>
      <c r="E159" s="18" t="s">
        <v>117</v>
      </c>
      <c r="F159" s="18" t="s">
        <v>117</v>
      </c>
      <c r="G159" s="108" t="s">
        <v>107</v>
      </c>
      <c r="H159" s="17" t="s">
        <v>107</v>
      </c>
      <c r="I159" s="18" t="s">
        <v>117</v>
      </c>
      <c r="J159" s="18" t="s">
        <v>117</v>
      </c>
      <c r="K159" s="18" t="s">
        <v>117</v>
      </c>
      <c r="L159" s="18" t="s">
        <v>117</v>
      </c>
      <c r="M159" s="18" t="s">
        <v>117</v>
      </c>
      <c r="N159" s="17" t="s">
        <v>107</v>
      </c>
      <c r="O159" s="17" t="s">
        <v>107</v>
      </c>
    </row>
    <row r="160" spans="1:15" ht="24" customHeight="1" thickBot="1">
      <c r="A160" s="14" t="s">
        <v>118</v>
      </c>
      <c r="B160" s="35">
        <v>6195097</v>
      </c>
      <c r="C160" s="35">
        <v>5311153</v>
      </c>
      <c r="D160" s="35">
        <v>5631926</v>
      </c>
      <c r="E160" s="35">
        <v>5814557</v>
      </c>
      <c r="F160" s="35">
        <v>5382198</v>
      </c>
      <c r="G160" s="107">
        <f>100*F160/C160</f>
        <v>101.33765681387827</v>
      </c>
      <c r="H160" s="22">
        <f>100*F160/B160</f>
        <v>86.87834912028012</v>
      </c>
      <c r="I160" s="406">
        <f>100*B160/B161</f>
        <v>34.6913364965513</v>
      </c>
      <c r="J160" s="406">
        <f>100*C160/C161</f>
        <v>31.64691686217256</v>
      </c>
      <c r="K160" s="406">
        <f>100*D160/D161</f>
        <v>32.74014678381965</v>
      </c>
      <c r="L160" s="404">
        <f>100*E160/E161</f>
        <v>33.56162944514792</v>
      </c>
      <c r="M160" s="404">
        <f>100*F160/F161</f>
        <v>33.51087466329254</v>
      </c>
      <c r="N160" s="24">
        <f>100*M160/J160</f>
        <v>105.88985590361872</v>
      </c>
      <c r="O160" s="24">
        <f>100*M160/I160</f>
        <v>96.59724313770352</v>
      </c>
    </row>
    <row r="161" spans="1:15" ht="24" customHeight="1" thickBot="1">
      <c r="A161" s="15" t="s">
        <v>197</v>
      </c>
      <c r="B161" s="30">
        <v>17857764</v>
      </c>
      <c r="C161" s="30">
        <v>16782529</v>
      </c>
      <c r="D161" s="30">
        <v>17201896</v>
      </c>
      <c r="E161" s="30">
        <v>17325014</v>
      </c>
      <c r="F161" s="30">
        <v>16061049</v>
      </c>
      <c r="G161" s="108" t="s">
        <v>107</v>
      </c>
      <c r="H161" s="17" t="s">
        <v>107</v>
      </c>
      <c r="I161" s="405"/>
      <c r="J161" s="405"/>
      <c r="K161" s="405"/>
      <c r="L161" s="405"/>
      <c r="M161" s="405"/>
      <c r="N161" s="17" t="s">
        <v>107</v>
      </c>
      <c r="O161" s="17" t="s">
        <v>107</v>
      </c>
    </row>
    <row r="162" spans="1:15" ht="24" customHeight="1" thickBot="1">
      <c r="A162" s="14" t="s">
        <v>119</v>
      </c>
      <c r="B162" s="176">
        <v>60146</v>
      </c>
      <c r="C162" s="30">
        <v>18728</v>
      </c>
      <c r="D162" s="30">
        <v>16642</v>
      </c>
      <c r="E162" s="30">
        <v>18674</v>
      </c>
      <c r="F162" s="30">
        <v>18650</v>
      </c>
      <c r="G162" s="107">
        <f>100*F162/C162</f>
        <v>99.58351131994874</v>
      </c>
      <c r="H162" s="22">
        <f>100*F162/B162</f>
        <v>31.0078808233299</v>
      </c>
      <c r="I162" s="562">
        <f>100*B162/B163</f>
        <v>0.8081945493293488</v>
      </c>
      <c r="J162" s="406">
        <f>100*C162/C163</f>
        <v>0.20698437427124988</v>
      </c>
      <c r="K162" s="406">
        <f>100*D162/D163</f>
        <v>0.20011016760940015</v>
      </c>
      <c r="L162" s="406">
        <f>100*E162/E163</f>
        <v>0.24756291583351375</v>
      </c>
      <c r="M162" s="406">
        <f>100*F162/F163</f>
        <v>0.3187834744014306</v>
      </c>
      <c r="N162" s="24">
        <f>100*M162/J162</f>
        <v>154.01330439739849</v>
      </c>
      <c r="O162" s="24">
        <f>100*M162/I162</f>
        <v>39.443903038688106</v>
      </c>
    </row>
    <row r="163" spans="1:15" ht="24" customHeight="1" thickBot="1">
      <c r="A163" s="15" t="s">
        <v>197</v>
      </c>
      <c r="B163" s="30">
        <v>7442020</v>
      </c>
      <c r="C163" s="30">
        <v>9048026</v>
      </c>
      <c r="D163" s="30">
        <v>8316419</v>
      </c>
      <c r="E163" s="30">
        <v>7543133</v>
      </c>
      <c r="F163" s="30">
        <v>5850366</v>
      </c>
      <c r="G163" s="108" t="s">
        <v>107</v>
      </c>
      <c r="H163" s="17" t="s">
        <v>107</v>
      </c>
      <c r="I163" s="563"/>
      <c r="J163" s="405"/>
      <c r="K163" s="405"/>
      <c r="L163" s="405"/>
      <c r="M163" s="405"/>
      <c r="N163" s="17" t="s">
        <v>107</v>
      </c>
      <c r="O163" s="17" t="s">
        <v>107</v>
      </c>
    </row>
    <row r="164" spans="1:15" ht="24" customHeight="1" thickBot="1">
      <c r="A164" s="20" t="s">
        <v>120</v>
      </c>
      <c r="B164" s="21">
        <v>6255243</v>
      </c>
      <c r="C164" s="21">
        <v>5329881</v>
      </c>
      <c r="D164" s="21">
        <v>5648568</v>
      </c>
      <c r="E164" s="21">
        <v>5833231</v>
      </c>
      <c r="F164" s="21">
        <v>5400848</v>
      </c>
      <c r="G164" s="109">
        <f>100*F164/C164</f>
        <v>101.33149314215459</v>
      </c>
      <c r="H164" s="23">
        <f>100*F164/B164</f>
        <v>86.34113814603205</v>
      </c>
      <c r="I164" s="502">
        <f>100*B164/B165</f>
        <v>24.724491718980683</v>
      </c>
      <c r="J164" s="502">
        <f>100*C164/C165</f>
        <v>20.63401657455676</v>
      </c>
      <c r="K164" s="502">
        <f>100*D164/D165</f>
        <v>22.13534867016102</v>
      </c>
      <c r="L164" s="502">
        <f>100*E164/E165</f>
        <v>23.456637118961858</v>
      </c>
      <c r="M164" s="502">
        <f>100*F164/F165</f>
        <v>24.64855875350816</v>
      </c>
      <c r="N164" s="25">
        <f>100*M164/J164</f>
        <v>119.45594142781499</v>
      </c>
      <c r="O164" s="25">
        <f>100*M164/I164</f>
        <v>99.69288361380457</v>
      </c>
    </row>
    <row r="165" spans="1:15" ht="24" customHeight="1" thickBot="1">
      <c r="A165" s="15" t="s">
        <v>197</v>
      </c>
      <c r="B165" s="21">
        <v>25299784</v>
      </c>
      <c r="C165" s="21">
        <v>25830555</v>
      </c>
      <c r="D165" s="21">
        <v>25518315</v>
      </c>
      <c r="E165" s="21">
        <v>24868147</v>
      </c>
      <c r="F165" s="21">
        <v>21911415</v>
      </c>
      <c r="G165" s="106" t="s">
        <v>107</v>
      </c>
      <c r="H165" s="13" t="s">
        <v>107</v>
      </c>
      <c r="I165" s="414"/>
      <c r="J165" s="414"/>
      <c r="K165" s="414"/>
      <c r="L165" s="414"/>
      <c r="M165" s="414"/>
      <c r="N165" s="13" t="s">
        <v>107</v>
      </c>
      <c r="O165" s="13" t="s">
        <v>107</v>
      </c>
    </row>
    <row r="166" spans="1:35" s="97" customFormat="1" ht="36" customHeight="1" thickBot="1">
      <c r="A166" s="103"/>
      <c r="B166" s="103"/>
      <c r="C166" s="103"/>
      <c r="D166" s="103"/>
      <c r="E166" s="103"/>
      <c r="F166" s="103"/>
      <c r="G166" s="113"/>
      <c r="H166" s="103"/>
      <c r="I166" s="103"/>
      <c r="J166" s="103"/>
      <c r="K166" s="103"/>
      <c r="L166" s="103"/>
      <c r="M166" s="103"/>
      <c r="N166" s="103"/>
      <c r="O166" s="103"/>
      <c r="P166" s="2"/>
      <c r="AB166" s="2"/>
      <c r="AD166" s="4"/>
      <c r="AE166" s="4"/>
      <c r="AF166" s="4"/>
      <c r="AG166" s="4"/>
      <c r="AH166" s="4"/>
      <c r="AI166" s="34"/>
    </row>
    <row r="167" spans="1:8" ht="24" customHeight="1" thickBot="1">
      <c r="A167" s="490" t="s">
        <v>133</v>
      </c>
      <c r="B167" s="537" t="s">
        <v>259</v>
      </c>
      <c r="C167" s="538"/>
      <c r="D167" s="538"/>
      <c r="E167" s="538"/>
      <c r="F167" s="539"/>
      <c r="G167" s="105" t="s">
        <v>121</v>
      </c>
      <c r="H167" s="105" t="s">
        <v>123</v>
      </c>
    </row>
    <row r="168" spans="1:8" ht="24" customHeight="1" thickBot="1">
      <c r="A168" s="536"/>
      <c r="B168" s="73">
        <v>2001</v>
      </c>
      <c r="C168" s="73">
        <v>2007</v>
      </c>
      <c r="D168" s="73">
        <v>2009</v>
      </c>
      <c r="E168" s="73">
        <v>2011</v>
      </c>
      <c r="F168" s="73">
        <v>2013</v>
      </c>
      <c r="G168" s="106" t="s">
        <v>186</v>
      </c>
      <c r="H168" s="106" t="s">
        <v>186</v>
      </c>
    </row>
    <row r="169" spans="1:8" ht="24" customHeight="1" thickBot="1">
      <c r="A169" s="122" t="s">
        <v>194</v>
      </c>
      <c r="B169" s="317">
        <v>6.022</v>
      </c>
      <c r="C169" s="317">
        <v>4.698</v>
      </c>
      <c r="D169" s="317">
        <v>4.853</v>
      </c>
      <c r="E169" s="317">
        <v>5.045</v>
      </c>
      <c r="F169" s="317">
        <v>4.767</v>
      </c>
      <c r="G169" s="112">
        <f>100*F169/C169</f>
        <v>101.46871008939975</v>
      </c>
      <c r="H169" s="112">
        <f>100*F169/B169</f>
        <v>79.15974759216208</v>
      </c>
    </row>
    <row r="170" ht="24" customHeight="1" thickBot="1"/>
    <row r="171" spans="1:6" ht="24" customHeight="1" thickBot="1">
      <c r="A171" s="172" t="s">
        <v>260</v>
      </c>
      <c r="B171" s="61">
        <v>2001</v>
      </c>
      <c r="C171" s="54">
        <v>2007</v>
      </c>
      <c r="D171" s="54">
        <v>2009</v>
      </c>
      <c r="E171" s="54">
        <v>2011</v>
      </c>
      <c r="F171" s="54">
        <v>2013</v>
      </c>
    </row>
    <row r="172" spans="1:6" ht="24" customHeight="1" thickBot="1">
      <c r="A172" s="179" t="s">
        <v>191</v>
      </c>
      <c r="B172" s="35">
        <v>10188574</v>
      </c>
      <c r="C172" s="35">
        <v>7185727</v>
      </c>
      <c r="D172" s="35">
        <v>7243900</v>
      </c>
      <c r="E172" s="35">
        <v>7351684</v>
      </c>
      <c r="F172" s="35">
        <v>6820411</v>
      </c>
    </row>
    <row r="173" spans="1:6" ht="24" customHeight="1" thickBot="1">
      <c r="A173" s="15" t="s">
        <v>84</v>
      </c>
      <c r="B173" s="35">
        <v>1691997</v>
      </c>
      <c r="C173" s="346">
        <v>1529654</v>
      </c>
      <c r="D173" s="35">
        <v>1492608</v>
      </c>
      <c r="E173" s="35">
        <v>1457210</v>
      </c>
      <c r="F173" s="35">
        <v>1430865</v>
      </c>
    </row>
    <row r="174" spans="1:6" ht="24" customHeight="1" thickBot="1">
      <c r="A174" s="123" t="s">
        <v>89</v>
      </c>
      <c r="B174" s="317">
        <f>B172/B173</f>
        <v>6.021626515886258</v>
      </c>
      <c r="C174" s="317">
        <f>C172/C173</f>
        <v>4.6976159314459345</v>
      </c>
      <c r="D174" s="317">
        <f>D172/D173</f>
        <v>4.853183153245863</v>
      </c>
      <c r="E174" s="317">
        <f>E172/E173</f>
        <v>5.045040865764029</v>
      </c>
      <c r="F174" s="317">
        <f>F172/F173</f>
        <v>4.766634867719875</v>
      </c>
    </row>
    <row r="175" spans="1:6" ht="24" customHeight="1" thickBot="1">
      <c r="A175" s="347"/>
      <c r="B175" s="395"/>
      <c r="C175" s="395"/>
      <c r="D175" s="395"/>
      <c r="E175" s="395"/>
      <c r="F175" s="395"/>
    </row>
    <row r="176" spans="1:15" ht="24" customHeight="1" thickBot="1">
      <c r="A176" s="490" t="s">
        <v>78</v>
      </c>
      <c r="B176" s="418" t="s">
        <v>191</v>
      </c>
      <c r="C176" s="411"/>
      <c r="D176" s="411"/>
      <c r="E176" s="411"/>
      <c r="F176" s="412"/>
      <c r="G176" s="105" t="s">
        <v>121</v>
      </c>
      <c r="H176" s="11" t="s">
        <v>123</v>
      </c>
      <c r="I176" s="418" t="s">
        <v>198</v>
      </c>
      <c r="J176" s="411"/>
      <c r="K176" s="411"/>
      <c r="L176" s="411"/>
      <c r="M176" s="412"/>
      <c r="N176" s="11" t="s">
        <v>121</v>
      </c>
      <c r="O176" s="11" t="s">
        <v>123</v>
      </c>
    </row>
    <row r="177" spans="1:15" ht="24" customHeight="1" thickBot="1">
      <c r="A177" s="491"/>
      <c r="B177" s="12">
        <v>2001</v>
      </c>
      <c r="C177" s="12">
        <v>2007</v>
      </c>
      <c r="D177" s="12">
        <v>2009</v>
      </c>
      <c r="E177" s="12">
        <v>2011</v>
      </c>
      <c r="F177" s="12">
        <v>2013</v>
      </c>
      <c r="G177" s="106" t="s">
        <v>114</v>
      </c>
      <c r="H177" s="13" t="s">
        <v>114</v>
      </c>
      <c r="I177" s="12">
        <v>2001</v>
      </c>
      <c r="J177" s="12">
        <v>2007</v>
      </c>
      <c r="K177" s="12">
        <v>2009</v>
      </c>
      <c r="L177" s="12">
        <v>2011</v>
      </c>
      <c r="M177" s="12">
        <v>2013</v>
      </c>
      <c r="N177" s="13" t="s">
        <v>114</v>
      </c>
      <c r="O177" s="13" t="s">
        <v>114</v>
      </c>
    </row>
    <row r="178" spans="1:15" ht="24" customHeight="1" thickBot="1">
      <c r="A178" s="14" t="s">
        <v>115</v>
      </c>
      <c r="B178" s="30">
        <v>4625369</v>
      </c>
      <c r="C178" s="30">
        <v>4174968</v>
      </c>
      <c r="D178" s="30">
        <v>3947731</v>
      </c>
      <c r="E178" s="30">
        <v>4151810</v>
      </c>
      <c r="F178" s="30">
        <v>3883933</v>
      </c>
      <c r="G178" s="107">
        <f>100*F178/C178</f>
        <v>93.02904836635874</v>
      </c>
      <c r="H178" s="22">
        <f>100*F178/B178</f>
        <v>83.97023026703383</v>
      </c>
      <c r="I178" s="406">
        <f>100*B178/B179</f>
        <v>24.12110739852421</v>
      </c>
      <c r="J178" s="406">
        <f>100*C178/C179</f>
        <v>24.332080721815686</v>
      </c>
      <c r="K178" s="406">
        <f>100*D178/D179</f>
        <v>23.525019890067266</v>
      </c>
      <c r="L178" s="406">
        <f>100*E178/E179</f>
        <v>24.720804968156514</v>
      </c>
      <c r="M178" s="406">
        <f>100*F178/F179</f>
        <v>26.460761059770398</v>
      </c>
      <c r="N178" s="24">
        <f>100*M178/J178</f>
        <v>108.74845173452913</v>
      </c>
      <c r="O178" s="24">
        <f>100*M178/I178</f>
        <v>109.69961130967533</v>
      </c>
    </row>
    <row r="179" spans="1:15" ht="24" customHeight="1" thickBot="1">
      <c r="A179" s="15" t="s">
        <v>201</v>
      </c>
      <c r="B179" s="30">
        <v>19175608</v>
      </c>
      <c r="C179" s="30">
        <v>17158286</v>
      </c>
      <c r="D179" s="30">
        <v>16780989</v>
      </c>
      <c r="E179" s="30">
        <v>16794801</v>
      </c>
      <c r="F179" s="30">
        <v>14678085</v>
      </c>
      <c r="G179" s="108" t="s">
        <v>107</v>
      </c>
      <c r="H179" s="17" t="s">
        <v>107</v>
      </c>
      <c r="I179" s="405"/>
      <c r="J179" s="405"/>
      <c r="K179" s="405"/>
      <c r="L179" s="405"/>
      <c r="M179" s="405"/>
      <c r="N179" s="17" t="s">
        <v>107</v>
      </c>
      <c r="O179" s="17" t="s">
        <v>107</v>
      </c>
    </row>
    <row r="180" spans="1:15" ht="24" customHeight="1" thickBot="1">
      <c r="A180" s="14" t="s">
        <v>122</v>
      </c>
      <c r="B180" s="30">
        <v>4426059</v>
      </c>
      <c r="C180" s="30">
        <v>2325841</v>
      </c>
      <c r="D180" s="30">
        <v>2496417</v>
      </c>
      <c r="E180" s="30">
        <v>2291494</v>
      </c>
      <c r="F180" s="30">
        <v>1971155</v>
      </c>
      <c r="G180" s="107">
        <f>100*F180/C180</f>
        <v>84.75020433469012</v>
      </c>
      <c r="H180" s="22">
        <f>100*F180/B180</f>
        <v>44.53521744739508</v>
      </c>
      <c r="I180" s="406">
        <f>100*B180/B181</f>
        <v>50.77457147911261</v>
      </c>
      <c r="J180" s="406">
        <f>100*C180/C181</f>
        <v>44.22843207856845</v>
      </c>
      <c r="K180" s="406">
        <f>100*D180/D181</f>
        <v>45.69804459318235</v>
      </c>
      <c r="L180" s="406">
        <f>100*E180/E181</f>
        <v>45.1072616680774</v>
      </c>
      <c r="M180" s="406">
        <f>100*F180/F181</f>
        <v>43.52714380824831</v>
      </c>
      <c r="N180" s="24">
        <f>100*M180/J180</f>
        <v>98.41439490987527</v>
      </c>
      <c r="O180" s="24">
        <f>100*M180/I180</f>
        <v>85.72626521556029</v>
      </c>
    </row>
    <row r="181" spans="1:15" ht="24" customHeight="1" thickBot="1">
      <c r="A181" s="15" t="s">
        <v>201</v>
      </c>
      <c r="B181" s="30">
        <v>8717078</v>
      </c>
      <c r="C181" s="30">
        <v>5258701</v>
      </c>
      <c r="D181" s="30">
        <v>5462853</v>
      </c>
      <c r="E181" s="30">
        <v>5080100</v>
      </c>
      <c r="F181" s="30">
        <v>4528565</v>
      </c>
      <c r="G181" s="108" t="s">
        <v>107</v>
      </c>
      <c r="H181" s="17" t="s">
        <v>107</v>
      </c>
      <c r="I181" s="405"/>
      <c r="J181" s="405"/>
      <c r="K181" s="405"/>
      <c r="L181" s="405"/>
      <c r="M181" s="405"/>
      <c r="N181" s="17" t="s">
        <v>107</v>
      </c>
      <c r="O181" s="17" t="s">
        <v>107</v>
      </c>
    </row>
    <row r="182" spans="1:15" ht="24" customHeight="1" thickBot="1">
      <c r="A182" s="16" t="s">
        <v>117</v>
      </c>
      <c r="B182" s="18" t="s">
        <v>117</v>
      </c>
      <c r="C182" s="18" t="s">
        <v>117</v>
      </c>
      <c r="D182" s="18" t="s">
        <v>117</v>
      </c>
      <c r="E182" s="18" t="s">
        <v>117</v>
      </c>
      <c r="F182" s="18" t="s">
        <v>117</v>
      </c>
      <c r="G182" s="108" t="s">
        <v>107</v>
      </c>
      <c r="H182" s="17" t="s">
        <v>107</v>
      </c>
      <c r="I182" s="18" t="s">
        <v>117</v>
      </c>
      <c r="J182" s="18" t="s">
        <v>117</v>
      </c>
      <c r="K182" s="18" t="s">
        <v>117</v>
      </c>
      <c r="L182" s="18" t="s">
        <v>117</v>
      </c>
      <c r="M182" s="18" t="s">
        <v>117</v>
      </c>
      <c r="N182" s="17" t="s">
        <v>107</v>
      </c>
      <c r="O182" s="17" t="s">
        <v>107</v>
      </c>
    </row>
    <row r="183" spans="1:15" ht="24" customHeight="1" thickBot="1">
      <c r="A183" s="14" t="s">
        <v>118</v>
      </c>
      <c r="B183" s="30">
        <v>10188574</v>
      </c>
      <c r="C183" s="30">
        <v>7185727</v>
      </c>
      <c r="D183" s="30">
        <v>7243900</v>
      </c>
      <c r="E183" s="30">
        <v>7351684</v>
      </c>
      <c r="F183" s="30">
        <v>6820411</v>
      </c>
      <c r="G183" s="107">
        <f>100*F183/C183</f>
        <v>94.91608851825292</v>
      </c>
      <c r="H183" s="22">
        <f>100*F183/B183</f>
        <v>66.94176240953837</v>
      </c>
      <c r="I183" s="406">
        <f>100*B183/B184</f>
        <v>29.896761921183042</v>
      </c>
      <c r="J183" s="406">
        <f>100*C183/C184</f>
        <v>26.72023733648386</v>
      </c>
      <c r="K183" s="406">
        <f>100*D183/D184</f>
        <v>26.8456888208176</v>
      </c>
      <c r="L183" s="404">
        <f>100*E183/E184</f>
        <v>27.969127330283786</v>
      </c>
      <c r="M183" s="404">
        <f>100*F183/F184</f>
        <v>29.198684819790756</v>
      </c>
      <c r="N183" s="24">
        <f>100*M183/J183</f>
        <v>109.27554442011943</v>
      </c>
      <c r="O183" s="24">
        <f>100*M183/I183</f>
        <v>97.66504110634914</v>
      </c>
    </row>
    <row r="184" spans="1:15" ht="24" customHeight="1" thickBot="1">
      <c r="A184" s="15" t="s">
        <v>201</v>
      </c>
      <c r="B184" s="30">
        <v>34079189</v>
      </c>
      <c r="C184" s="30">
        <v>26892452</v>
      </c>
      <c r="D184" s="30">
        <v>26983476</v>
      </c>
      <c r="E184" s="30">
        <v>26284996</v>
      </c>
      <c r="F184" s="30">
        <v>23358624</v>
      </c>
      <c r="G184" s="108" t="s">
        <v>107</v>
      </c>
      <c r="H184" s="17" t="s">
        <v>107</v>
      </c>
      <c r="I184" s="405"/>
      <c r="J184" s="405"/>
      <c r="K184" s="405"/>
      <c r="L184" s="405"/>
      <c r="M184" s="405"/>
      <c r="N184" s="17" t="s">
        <v>107</v>
      </c>
      <c r="O184" s="17" t="s">
        <v>107</v>
      </c>
    </row>
    <row r="185" spans="1:15" ht="24" customHeight="1" thickBot="1">
      <c r="A185" s="14" t="s">
        <v>119</v>
      </c>
      <c r="B185" s="176">
        <v>98559</v>
      </c>
      <c r="C185" s="30">
        <v>34255</v>
      </c>
      <c r="D185" s="30">
        <v>28097</v>
      </c>
      <c r="E185" s="30">
        <v>21062</v>
      </c>
      <c r="F185" s="30">
        <v>16035</v>
      </c>
      <c r="G185" s="107">
        <f>100*F185/C185</f>
        <v>46.81068457159539</v>
      </c>
      <c r="H185" s="22">
        <f>100*F185/B185</f>
        <v>16.269442668858247</v>
      </c>
      <c r="I185" s="562">
        <f>100*B185/B186</f>
        <v>2.020094983960619</v>
      </c>
      <c r="J185" s="406">
        <f>100*C185/C186</f>
        <v>0.6626718705415222</v>
      </c>
      <c r="K185" s="406">
        <f>100*D185/D186</f>
        <v>0.5009906766556924</v>
      </c>
      <c r="L185" s="406">
        <f>100*E185/E186</f>
        <v>0.4396766992224766</v>
      </c>
      <c r="M185" s="406">
        <f>100*F185/F186</f>
        <v>0.38533066465514526</v>
      </c>
      <c r="N185" s="24">
        <f>100*M185/J185</f>
        <v>58.14803400969181</v>
      </c>
      <c r="O185" s="24">
        <f>100*M185/I185</f>
        <v>19.07487854356541</v>
      </c>
    </row>
    <row r="186" spans="1:15" ht="24" customHeight="1" thickBot="1">
      <c r="A186" s="15" t="s">
        <v>201</v>
      </c>
      <c r="B186" s="30">
        <v>4878929</v>
      </c>
      <c r="C186" s="30">
        <v>5169225</v>
      </c>
      <c r="D186" s="30">
        <v>5608288</v>
      </c>
      <c r="E186" s="30">
        <v>4790338</v>
      </c>
      <c r="F186" s="30">
        <v>4161361</v>
      </c>
      <c r="G186" s="108" t="s">
        <v>107</v>
      </c>
      <c r="H186" s="17" t="s">
        <v>107</v>
      </c>
      <c r="I186" s="563"/>
      <c r="J186" s="405"/>
      <c r="K186" s="405"/>
      <c r="L186" s="405"/>
      <c r="M186" s="405"/>
      <c r="N186" s="17" t="s">
        <v>107</v>
      </c>
      <c r="O186" s="17" t="s">
        <v>107</v>
      </c>
    </row>
    <row r="187" spans="1:15" ht="24" customHeight="1" thickBot="1">
      <c r="A187" s="20" t="s">
        <v>120</v>
      </c>
      <c r="B187" s="21">
        <v>10287133</v>
      </c>
      <c r="C187" s="21">
        <v>7219982</v>
      </c>
      <c r="D187" s="21">
        <v>7271997</v>
      </c>
      <c r="E187" s="21">
        <v>7372746</v>
      </c>
      <c r="F187" s="21">
        <v>6836446</v>
      </c>
      <c r="G187" s="109">
        <f>100*F187/C187</f>
        <v>94.68785379243327</v>
      </c>
      <c r="H187" s="23">
        <f>100*F187/B187</f>
        <v>66.4562808704816</v>
      </c>
      <c r="I187" s="502">
        <f>100*B187/B188</f>
        <v>26.405621031282877</v>
      </c>
      <c r="J187" s="502">
        <f>100*C187/C188</f>
        <v>22.519040410768284</v>
      </c>
      <c r="K187" s="502">
        <f>100*D187/D188</f>
        <v>22.312376218728144</v>
      </c>
      <c r="L187" s="502">
        <f>100*E187/E188</f>
        <v>23.725395839671425</v>
      </c>
      <c r="M187" s="502">
        <f>100*F187/F188</f>
        <v>24.841750458802938</v>
      </c>
      <c r="N187" s="25">
        <f>100*M187/J187</f>
        <v>110.31442728316243</v>
      </c>
      <c r="O187" s="25">
        <f>100*M187/I187</f>
        <v>94.07750883561037</v>
      </c>
    </row>
    <row r="188" spans="1:15" ht="24" customHeight="1" thickBot="1">
      <c r="A188" s="15" t="s">
        <v>201</v>
      </c>
      <c r="B188" s="21">
        <v>38958118</v>
      </c>
      <c r="C188" s="21">
        <v>32061677</v>
      </c>
      <c r="D188" s="21">
        <v>32591764</v>
      </c>
      <c r="E188" s="21">
        <v>31075334</v>
      </c>
      <c r="F188" s="21">
        <v>27519985</v>
      </c>
      <c r="G188" s="106" t="s">
        <v>107</v>
      </c>
      <c r="H188" s="13" t="s">
        <v>107</v>
      </c>
      <c r="I188" s="414"/>
      <c r="J188" s="414"/>
      <c r="K188" s="414"/>
      <c r="L188" s="414"/>
      <c r="M188" s="414"/>
      <c r="N188" s="13" t="s">
        <v>107</v>
      </c>
      <c r="O188" s="13" t="s">
        <v>107</v>
      </c>
    </row>
    <row r="189" spans="1:6" ht="24" customHeight="1" thickBot="1">
      <c r="A189" s="347"/>
      <c r="B189" s="395"/>
      <c r="C189" s="395"/>
      <c r="D189" s="395"/>
      <c r="E189" s="395"/>
      <c r="F189" s="395"/>
    </row>
    <row r="190" spans="1:8" ht="24" customHeight="1" thickBot="1">
      <c r="A190" s="490" t="s">
        <v>262</v>
      </c>
      <c r="B190" s="537" t="s">
        <v>261</v>
      </c>
      <c r="C190" s="538"/>
      <c r="D190" s="538"/>
      <c r="E190" s="538"/>
      <c r="F190" s="539"/>
      <c r="G190" s="105" t="s">
        <v>121</v>
      </c>
      <c r="H190" s="105" t="s">
        <v>123</v>
      </c>
    </row>
    <row r="191" spans="1:8" ht="24" customHeight="1" thickBot="1">
      <c r="A191" s="536"/>
      <c r="B191" s="73">
        <v>2001</v>
      </c>
      <c r="C191" s="73" t="s">
        <v>104</v>
      </c>
      <c r="D191" s="73">
        <v>2009</v>
      </c>
      <c r="E191" s="73">
        <v>2011</v>
      </c>
      <c r="F191" s="73">
        <v>2013</v>
      </c>
      <c r="G191" s="106" t="s">
        <v>186</v>
      </c>
      <c r="H191" s="106" t="s">
        <v>186</v>
      </c>
    </row>
    <row r="192" spans="1:8" ht="24" customHeight="1" thickBot="1">
      <c r="A192" s="122" t="s">
        <v>194</v>
      </c>
      <c r="B192" s="317">
        <v>2.003</v>
      </c>
      <c r="C192" s="317">
        <v>2.83</v>
      </c>
      <c r="D192" s="317">
        <v>3.599</v>
      </c>
      <c r="E192" s="317">
        <v>4.224</v>
      </c>
      <c r="F192" s="317">
        <v>4.386</v>
      </c>
      <c r="G192" s="112">
        <f>100*F192/C192</f>
        <v>154.98233215547702</v>
      </c>
      <c r="H192" s="112">
        <f>100*F192/B192</f>
        <v>218.97154268597103</v>
      </c>
    </row>
    <row r="193" ht="24" customHeight="1" thickBot="1"/>
    <row r="194" spans="1:6" ht="24" customHeight="1" thickBot="1">
      <c r="A194" s="172" t="s">
        <v>263</v>
      </c>
      <c r="B194" s="61">
        <v>2001</v>
      </c>
      <c r="C194" s="54" t="s">
        <v>104</v>
      </c>
      <c r="D194" s="54">
        <v>2009</v>
      </c>
      <c r="E194" s="54">
        <v>2011</v>
      </c>
      <c r="F194" s="54">
        <v>2013</v>
      </c>
    </row>
    <row r="195" spans="1:6" ht="19.5" customHeight="1" thickBot="1">
      <c r="A195" s="179" t="s">
        <v>193</v>
      </c>
      <c r="B195" s="35">
        <v>3388971</v>
      </c>
      <c r="C195" s="35">
        <v>4329289</v>
      </c>
      <c r="D195" s="35">
        <v>5372342</v>
      </c>
      <c r="E195" s="35">
        <v>6154985</v>
      </c>
      <c r="F195" s="35">
        <v>6275657</v>
      </c>
    </row>
    <row r="196" spans="1:6" ht="19.5" customHeight="1" thickBot="1">
      <c r="A196" s="15" t="s">
        <v>84</v>
      </c>
      <c r="B196" s="35">
        <v>1691997</v>
      </c>
      <c r="C196" s="346">
        <v>1529654</v>
      </c>
      <c r="D196" s="35">
        <v>1492608</v>
      </c>
      <c r="E196" s="35">
        <v>1457210</v>
      </c>
      <c r="F196" s="35">
        <v>1430865</v>
      </c>
    </row>
    <row r="197" spans="1:6" ht="19.5" customHeight="1" thickBot="1">
      <c r="A197" s="180" t="s">
        <v>90</v>
      </c>
      <c r="B197" s="317">
        <f>B195/B196</f>
        <v>2.0029414945771182</v>
      </c>
      <c r="C197" s="317">
        <f>C195/C196</f>
        <v>2.8302406949545453</v>
      </c>
      <c r="D197" s="317">
        <f>D195/D196</f>
        <v>3.599298677214647</v>
      </c>
      <c r="E197" s="317">
        <f>E195/E196</f>
        <v>4.223814686970306</v>
      </c>
      <c r="F197" s="317">
        <f>F195/F196</f>
        <v>4.385918308156255</v>
      </c>
    </row>
    <row r="198" spans="1:6" ht="19.5" customHeight="1" thickBot="1">
      <c r="A198" s="396"/>
      <c r="B198" s="348"/>
      <c r="C198" s="348"/>
      <c r="D198" s="348"/>
      <c r="E198" s="348"/>
      <c r="F198" s="348"/>
    </row>
    <row r="199" spans="1:15" ht="19.5" customHeight="1" thickBot="1">
      <c r="A199" s="328" t="s">
        <v>75</v>
      </c>
      <c r="B199" s="61">
        <v>2001</v>
      </c>
      <c r="C199" s="54">
        <v>2007</v>
      </c>
      <c r="D199" s="54">
        <v>2009</v>
      </c>
      <c r="E199" s="54">
        <v>2011</v>
      </c>
      <c r="F199" s="315">
        <v>2013</v>
      </c>
      <c r="G199" s="316" t="s">
        <v>121</v>
      </c>
      <c r="H199" s="330" t="s">
        <v>123</v>
      </c>
      <c r="I199" s="103"/>
      <c r="J199" s="103"/>
      <c r="K199" s="103"/>
      <c r="L199" s="103"/>
      <c r="M199" s="103"/>
      <c r="N199" s="103"/>
      <c r="O199" s="103"/>
    </row>
    <row r="200" spans="1:15" ht="19.5" customHeight="1" thickBot="1">
      <c r="A200" s="180" t="s">
        <v>286</v>
      </c>
      <c r="B200" s="35">
        <v>12480380</v>
      </c>
      <c r="C200" s="35">
        <v>15857682</v>
      </c>
      <c r="D200" s="35">
        <v>18878379</v>
      </c>
      <c r="E200" s="35">
        <v>20285054</v>
      </c>
      <c r="F200" s="329">
        <v>19765497</v>
      </c>
      <c r="G200" s="331"/>
      <c r="H200" s="332"/>
      <c r="I200" s="103"/>
      <c r="J200" s="103"/>
      <c r="K200" s="103"/>
      <c r="L200" s="103"/>
      <c r="M200" s="103"/>
      <c r="N200" s="103"/>
      <c r="O200" s="103"/>
    </row>
    <row r="201" spans="1:15" ht="19.5" customHeight="1" thickBot="1">
      <c r="A201" s="180" t="s">
        <v>287</v>
      </c>
      <c r="B201" s="35">
        <v>3388971</v>
      </c>
      <c r="C201" s="35">
        <v>4329289</v>
      </c>
      <c r="D201" s="35">
        <v>5372342</v>
      </c>
      <c r="E201" s="35">
        <v>6154985</v>
      </c>
      <c r="F201" s="329">
        <v>6275657</v>
      </c>
      <c r="G201" s="333"/>
      <c r="H201" s="334"/>
      <c r="I201" s="103"/>
      <c r="J201" s="103"/>
      <c r="K201" s="103"/>
      <c r="L201" s="103"/>
      <c r="M201" s="103"/>
      <c r="N201" s="103"/>
      <c r="O201" s="103"/>
    </row>
    <row r="202" spans="1:15" ht="19.5" customHeight="1" thickBot="1">
      <c r="A202" s="180" t="s">
        <v>288</v>
      </c>
      <c r="B202" s="35">
        <f>B200-B201</f>
        <v>9091409</v>
      </c>
      <c r="C202" s="35">
        <f>C200-C201</f>
        <v>11528393</v>
      </c>
      <c r="D202" s="35">
        <f>D200-D201</f>
        <v>13506037</v>
      </c>
      <c r="E202" s="35">
        <f>E200-E201</f>
        <v>14130069</v>
      </c>
      <c r="F202" s="329">
        <f>F200-F201</f>
        <v>13489840</v>
      </c>
      <c r="G202" s="335">
        <f>100*F202/C202</f>
        <v>117.0140539102024</v>
      </c>
      <c r="H202" s="336">
        <f>100*F202/B202</f>
        <v>148.38008057936895</v>
      </c>
      <c r="I202" s="103"/>
      <c r="J202" s="103"/>
      <c r="K202" s="103"/>
      <c r="L202" s="103"/>
      <c r="M202" s="103"/>
      <c r="N202" s="103"/>
      <c r="O202" s="103"/>
    </row>
    <row r="203" spans="1:15" ht="19.5" customHeight="1" thickBot="1">
      <c r="A203" s="396"/>
      <c r="B203" s="80"/>
      <c r="C203" s="80"/>
      <c r="D203" s="80"/>
      <c r="E203" s="80"/>
      <c r="F203" s="80"/>
      <c r="G203" s="166"/>
      <c r="H203" s="166"/>
      <c r="I203" s="103"/>
      <c r="J203" s="103"/>
      <c r="K203" s="103"/>
      <c r="L203" s="103"/>
      <c r="M203" s="103"/>
      <c r="N203" s="103"/>
      <c r="O203" s="103"/>
    </row>
    <row r="204" spans="1:15" ht="24" customHeight="1" thickBot="1">
      <c r="A204" s="490" t="s">
        <v>79</v>
      </c>
      <c r="B204" s="418" t="s">
        <v>193</v>
      </c>
      <c r="C204" s="411"/>
      <c r="D204" s="411"/>
      <c r="E204" s="411"/>
      <c r="F204" s="412"/>
      <c r="G204" s="105" t="s">
        <v>121</v>
      </c>
      <c r="H204" s="11" t="s">
        <v>123</v>
      </c>
      <c r="I204" s="418" t="s">
        <v>202</v>
      </c>
      <c r="J204" s="411"/>
      <c r="K204" s="411"/>
      <c r="L204" s="411"/>
      <c r="M204" s="412"/>
      <c r="N204" s="11" t="s">
        <v>121</v>
      </c>
      <c r="O204" s="11" t="s">
        <v>123</v>
      </c>
    </row>
    <row r="205" spans="1:15" ht="24" customHeight="1" thickBot="1">
      <c r="A205" s="491"/>
      <c r="B205" s="12">
        <v>2001</v>
      </c>
      <c r="C205" s="12">
        <v>2007</v>
      </c>
      <c r="D205" s="12">
        <v>2009</v>
      </c>
      <c r="E205" s="12">
        <v>2011</v>
      </c>
      <c r="F205" s="12">
        <v>2013</v>
      </c>
      <c r="G205" s="106" t="s">
        <v>114</v>
      </c>
      <c r="H205" s="13" t="s">
        <v>114</v>
      </c>
      <c r="I205" s="12">
        <v>2001</v>
      </c>
      <c r="J205" s="12">
        <v>2007</v>
      </c>
      <c r="K205" s="12">
        <v>2009</v>
      </c>
      <c r="L205" s="12">
        <v>2011</v>
      </c>
      <c r="M205" s="12">
        <v>2013</v>
      </c>
      <c r="N205" s="13" t="s">
        <v>114</v>
      </c>
      <c r="O205" s="13" t="s">
        <v>114</v>
      </c>
    </row>
    <row r="206" spans="1:15" ht="24" customHeight="1" thickBot="1">
      <c r="A206" s="14" t="s">
        <v>115</v>
      </c>
      <c r="B206" s="30">
        <v>1899757</v>
      </c>
      <c r="C206" s="30">
        <v>2791473</v>
      </c>
      <c r="D206" s="30">
        <v>3331374</v>
      </c>
      <c r="E206" s="30">
        <v>3922934</v>
      </c>
      <c r="F206" s="30">
        <v>4159605</v>
      </c>
      <c r="G206" s="107">
        <f>100*F206/C206</f>
        <v>149.01111348739536</v>
      </c>
      <c r="H206" s="22">
        <f>100*F206/B206</f>
        <v>218.9545820860247</v>
      </c>
      <c r="I206" s="406">
        <f>100*B206/B207</f>
        <v>20.286525087763792</v>
      </c>
      <c r="J206" s="406">
        <f>100*C206/C207</f>
        <v>24.399876544083963</v>
      </c>
      <c r="K206" s="406">
        <f>100*D206/D207</f>
        <v>24.942608865708902</v>
      </c>
      <c r="L206" s="406">
        <f>100*E206/E207</f>
        <v>27.072312377368576</v>
      </c>
      <c r="M206" s="406">
        <f>100*F206/F207</f>
        <v>28.963357316713473</v>
      </c>
      <c r="N206" s="24">
        <f>100*M206/J206</f>
        <v>118.70288468216033</v>
      </c>
      <c r="O206" s="24">
        <f>100*M206/I206</f>
        <v>142.7714070862894</v>
      </c>
    </row>
    <row r="207" spans="1:15" ht="24" customHeight="1" thickBot="1">
      <c r="A207" s="15" t="s">
        <v>203</v>
      </c>
      <c r="B207" s="30">
        <v>9364625</v>
      </c>
      <c r="C207" s="30">
        <v>11440521</v>
      </c>
      <c r="D207" s="30">
        <v>13356157</v>
      </c>
      <c r="E207" s="30">
        <v>14490576</v>
      </c>
      <c r="F207" s="30">
        <v>14361612</v>
      </c>
      <c r="G207" s="108" t="s">
        <v>107</v>
      </c>
      <c r="H207" s="17" t="s">
        <v>107</v>
      </c>
      <c r="I207" s="405"/>
      <c r="J207" s="405"/>
      <c r="K207" s="405"/>
      <c r="L207" s="405"/>
      <c r="M207" s="405"/>
      <c r="N207" s="17" t="s">
        <v>107</v>
      </c>
      <c r="O207" s="17" t="s">
        <v>107</v>
      </c>
    </row>
    <row r="208" spans="1:15" ht="24" customHeight="1" thickBot="1">
      <c r="A208" s="14" t="s">
        <v>122</v>
      </c>
      <c r="B208" s="30">
        <v>1184968</v>
      </c>
      <c r="C208" s="30">
        <v>1029792</v>
      </c>
      <c r="D208" s="30">
        <v>1486251</v>
      </c>
      <c r="E208" s="30">
        <v>1609939</v>
      </c>
      <c r="F208" s="30">
        <v>1501109</v>
      </c>
      <c r="G208" s="107">
        <f>100*F208/C208</f>
        <v>145.7681745439856</v>
      </c>
      <c r="H208" s="22">
        <f>100*F208/B208</f>
        <v>126.67928585413277</v>
      </c>
      <c r="I208" s="406">
        <f>100*B208/B209</f>
        <v>63.86941612614254</v>
      </c>
      <c r="J208" s="406">
        <f>100*C208/C209</f>
        <v>58.879407199032585</v>
      </c>
      <c r="K208" s="406">
        <f>100*D208/D209</f>
        <v>55.564897887768886</v>
      </c>
      <c r="L208" s="406">
        <f>100*E208/E209</f>
        <v>54.99156137888538</v>
      </c>
      <c r="M208" s="406">
        <f>100*F208/F209</f>
        <v>53.970479105125854</v>
      </c>
      <c r="N208" s="24">
        <f>100*M208/J208</f>
        <v>91.66274198836128</v>
      </c>
      <c r="O208" s="24">
        <f>100*M208/I208</f>
        <v>84.50128775020235</v>
      </c>
    </row>
    <row r="209" spans="1:15" ht="24" customHeight="1" thickBot="1">
      <c r="A209" s="15" t="s">
        <v>203</v>
      </c>
      <c r="B209" s="30">
        <v>1855298</v>
      </c>
      <c r="C209" s="30">
        <v>1748985</v>
      </c>
      <c r="D209" s="30">
        <v>2674802</v>
      </c>
      <c r="E209" s="30">
        <v>2927611</v>
      </c>
      <c r="F209" s="30">
        <v>2781352</v>
      </c>
      <c r="G209" s="108" t="s">
        <v>107</v>
      </c>
      <c r="H209" s="17" t="s">
        <v>107</v>
      </c>
      <c r="I209" s="405"/>
      <c r="J209" s="405"/>
      <c r="K209" s="405"/>
      <c r="L209" s="405"/>
      <c r="M209" s="405"/>
      <c r="N209" s="17" t="s">
        <v>107</v>
      </c>
      <c r="O209" s="17" t="s">
        <v>107</v>
      </c>
    </row>
    <row r="210" spans="1:15" ht="24" customHeight="1" thickBot="1">
      <c r="A210" s="16" t="s">
        <v>117</v>
      </c>
      <c r="B210" s="18" t="s">
        <v>117</v>
      </c>
      <c r="C210" s="18" t="s">
        <v>117</v>
      </c>
      <c r="D210" s="18" t="s">
        <v>117</v>
      </c>
      <c r="E210" s="18" t="s">
        <v>117</v>
      </c>
      <c r="F210" s="18" t="s">
        <v>117</v>
      </c>
      <c r="G210" s="108" t="s">
        <v>107</v>
      </c>
      <c r="H210" s="17" t="s">
        <v>107</v>
      </c>
      <c r="I210" s="18" t="s">
        <v>117</v>
      </c>
      <c r="J210" s="18" t="s">
        <v>117</v>
      </c>
      <c r="K210" s="18" t="s">
        <v>117</v>
      </c>
      <c r="L210" s="18" t="s">
        <v>117</v>
      </c>
      <c r="M210" s="18" t="s">
        <v>117</v>
      </c>
      <c r="N210" s="17" t="s">
        <v>107</v>
      </c>
      <c r="O210" s="17" t="s">
        <v>107</v>
      </c>
    </row>
    <row r="211" spans="1:15" ht="24" customHeight="1" thickBot="1">
      <c r="A211" s="14" t="s">
        <v>118</v>
      </c>
      <c r="B211" s="30">
        <v>3388971</v>
      </c>
      <c r="C211" s="30">
        <v>4329289</v>
      </c>
      <c r="D211" s="30">
        <v>5372342</v>
      </c>
      <c r="E211" s="30">
        <v>6154985</v>
      </c>
      <c r="F211" s="30">
        <v>6275657</v>
      </c>
      <c r="G211" s="107">
        <f>100*F211/C211</f>
        <v>144.95814439738257</v>
      </c>
      <c r="H211" s="22">
        <f>100*F211/B211</f>
        <v>185.17883451938656</v>
      </c>
      <c r="I211" s="406">
        <f>100*B211/B212</f>
        <v>27.154389529805982</v>
      </c>
      <c r="J211" s="406">
        <f>100*C211/C212</f>
        <v>27.300894292116592</v>
      </c>
      <c r="K211" s="406">
        <f>100*D211/D212</f>
        <v>28.45764458908257</v>
      </c>
      <c r="L211" s="404">
        <f>100*E211/E212</f>
        <v>30.342462977914675</v>
      </c>
      <c r="M211" s="404">
        <f>100*F211/F212</f>
        <v>31.750565138837644</v>
      </c>
      <c r="N211" s="24">
        <f>100*M211/J211</f>
        <v>116.29862670105257</v>
      </c>
      <c r="O211" s="24">
        <f>100*M211/I211</f>
        <v>116.92608704749806</v>
      </c>
    </row>
    <row r="212" spans="1:15" ht="24" customHeight="1" thickBot="1">
      <c r="A212" s="15" t="s">
        <v>203</v>
      </c>
      <c r="B212" s="30">
        <v>12480380</v>
      </c>
      <c r="C212" s="30">
        <v>15857682</v>
      </c>
      <c r="D212" s="30">
        <v>18878379</v>
      </c>
      <c r="E212" s="30">
        <v>20285054</v>
      </c>
      <c r="F212" s="30">
        <v>19765497</v>
      </c>
      <c r="G212" s="108" t="s">
        <v>107</v>
      </c>
      <c r="H212" s="17" t="s">
        <v>107</v>
      </c>
      <c r="I212" s="405"/>
      <c r="J212" s="405"/>
      <c r="K212" s="405"/>
      <c r="L212" s="405"/>
      <c r="M212" s="405"/>
      <c r="N212" s="17" t="s">
        <v>107</v>
      </c>
      <c r="O212" s="17" t="s">
        <v>107</v>
      </c>
    </row>
    <row r="213" spans="1:15" ht="24" customHeight="1" thickBot="1">
      <c r="A213" s="14" t="s">
        <v>119</v>
      </c>
      <c r="B213" s="30">
        <v>33516</v>
      </c>
      <c r="C213" s="30">
        <v>11117</v>
      </c>
      <c r="D213" s="30">
        <v>13919</v>
      </c>
      <c r="E213" s="30">
        <v>18224</v>
      </c>
      <c r="F213" s="30">
        <v>19679</v>
      </c>
      <c r="G213" s="107">
        <f>100*F213/C213</f>
        <v>177.0171808941261</v>
      </c>
      <c r="H213" s="22">
        <f>100*F213/B213</f>
        <v>58.715240482157775</v>
      </c>
      <c r="I213" s="406">
        <f>100*B213/B214</f>
        <v>0.3448056980386424</v>
      </c>
      <c r="J213" s="406">
        <f>100*C213/C214</f>
        <v>0.13524011720404652</v>
      </c>
      <c r="K213" s="406">
        <f>100*D213/D214</f>
        <v>0.18964499367327733</v>
      </c>
      <c r="L213" s="406">
        <f>100*E213/E214</f>
        <v>0.25645434974665565</v>
      </c>
      <c r="M213" s="406">
        <f>100*F213/F214</f>
        <v>0.3290819184711629</v>
      </c>
      <c r="N213" s="24">
        <f>100*M213/J213</f>
        <v>243.3315833161053</v>
      </c>
      <c r="O213" s="24">
        <f>100*M213/I213</f>
        <v>95.43981446451696</v>
      </c>
    </row>
    <row r="214" spans="1:15" ht="24" customHeight="1" thickBot="1">
      <c r="A214" s="15" t="s">
        <v>203</v>
      </c>
      <c r="B214" s="30">
        <v>9720257</v>
      </c>
      <c r="C214" s="30">
        <v>8220194</v>
      </c>
      <c r="D214" s="30">
        <v>7339503</v>
      </c>
      <c r="E214" s="30">
        <v>7106138</v>
      </c>
      <c r="F214" s="30">
        <v>5979970</v>
      </c>
      <c r="G214" s="108" t="s">
        <v>107</v>
      </c>
      <c r="H214" s="17" t="s">
        <v>107</v>
      </c>
      <c r="I214" s="405"/>
      <c r="J214" s="405"/>
      <c r="K214" s="405"/>
      <c r="L214" s="405"/>
      <c r="M214" s="405"/>
      <c r="N214" s="17" t="s">
        <v>107</v>
      </c>
      <c r="O214" s="17" t="s">
        <v>107</v>
      </c>
    </row>
    <row r="215" spans="1:15" ht="24" customHeight="1" thickBot="1">
      <c r="A215" s="20" t="s">
        <v>120</v>
      </c>
      <c r="B215" s="21">
        <v>3422487</v>
      </c>
      <c r="C215" s="21">
        <v>4340406</v>
      </c>
      <c r="D215" s="21">
        <v>5386261</v>
      </c>
      <c r="E215" s="21">
        <v>6173209</v>
      </c>
      <c r="F215" s="21">
        <v>6295336</v>
      </c>
      <c r="G215" s="109">
        <f>100*F215/C215</f>
        <v>145.04025660272333</v>
      </c>
      <c r="H215" s="23">
        <f>100*F215/B215</f>
        <v>183.9403918846149</v>
      </c>
      <c r="I215" s="502">
        <f>100*B215/B216</f>
        <v>15.41616576136982</v>
      </c>
      <c r="J215" s="502">
        <f>100*C215/C216</f>
        <v>18.026531908379294</v>
      </c>
      <c r="K215" s="502">
        <f>100*D215/D216</f>
        <v>20.54422626511173</v>
      </c>
      <c r="L215" s="502">
        <f>100*E215/E216</f>
        <v>22.53720466053467</v>
      </c>
      <c r="M215" s="502">
        <f>100*F215/F216</f>
        <v>24.45221133491189</v>
      </c>
      <c r="N215" s="25">
        <f>100*M215/J215</f>
        <v>135.64567748911114</v>
      </c>
      <c r="O215" s="25">
        <f>100*M215/I215</f>
        <v>158.61409194356744</v>
      </c>
    </row>
    <row r="216" spans="1:15" ht="24" customHeight="1" thickBot="1">
      <c r="A216" s="15" t="s">
        <v>203</v>
      </c>
      <c r="B216" s="21">
        <v>22200637</v>
      </c>
      <c r="C216" s="21">
        <v>24077876</v>
      </c>
      <c r="D216" s="21">
        <v>26217882</v>
      </c>
      <c r="E216" s="21">
        <v>27391192</v>
      </c>
      <c r="F216" s="21">
        <v>25745467</v>
      </c>
      <c r="G216" s="106" t="s">
        <v>107</v>
      </c>
      <c r="H216" s="13" t="s">
        <v>107</v>
      </c>
      <c r="I216" s="414"/>
      <c r="J216" s="414"/>
      <c r="K216" s="414"/>
      <c r="L216" s="414"/>
      <c r="M216" s="414"/>
      <c r="N216" s="13" t="s">
        <v>107</v>
      </c>
      <c r="O216" s="13" t="s">
        <v>107</v>
      </c>
    </row>
    <row r="217" spans="1:15" ht="19.5" customHeight="1" thickBot="1">
      <c r="A217" s="396"/>
      <c r="B217" s="80"/>
      <c r="C217" s="80"/>
      <c r="D217" s="80"/>
      <c r="E217" s="80"/>
      <c r="F217" s="80"/>
      <c r="G217" s="166"/>
      <c r="H217" s="166"/>
      <c r="I217" s="103"/>
      <c r="J217" s="103"/>
      <c r="K217" s="103"/>
      <c r="L217" s="103"/>
      <c r="M217" s="103"/>
      <c r="N217" s="103"/>
      <c r="O217" s="103"/>
    </row>
    <row r="218" spans="1:35" ht="24" customHeight="1" thickBot="1">
      <c r="A218" s="490" t="s">
        <v>136</v>
      </c>
      <c r="B218" s="492" t="s">
        <v>112</v>
      </c>
      <c r="C218" s="493"/>
      <c r="D218" s="493"/>
      <c r="E218" s="493"/>
      <c r="F218" s="494"/>
      <c r="G218" s="105" t="s">
        <v>121</v>
      </c>
      <c r="H218" s="11" t="s">
        <v>123</v>
      </c>
      <c r="I218" s="418" t="s">
        <v>113</v>
      </c>
      <c r="J218" s="411"/>
      <c r="K218" s="411"/>
      <c r="L218" s="411"/>
      <c r="M218" s="412"/>
      <c r="N218" s="11" t="s">
        <v>121</v>
      </c>
      <c r="O218" s="11" t="s">
        <v>123</v>
      </c>
      <c r="P218" s="6"/>
      <c r="Q218" s="159"/>
      <c r="R218" s="159"/>
      <c r="S218" s="81"/>
      <c r="T218" s="81"/>
      <c r="U218" s="81"/>
      <c r="V218" s="81"/>
      <c r="W218" s="81"/>
      <c r="X218" s="81"/>
      <c r="Y218" s="81"/>
      <c r="Z218" s="81"/>
      <c r="AA218" s="81"/>
      <c r="AB218" s="81"/>
      <c r="AD218" s="6"/>
      <c r="AE218" s="6"/>
      <c r="AF218" s="36"/>
      <c r="AG218" s="6"/>
      <c r="AH218" s="6"/>
      <c r="AI218" s="81"/>
    </row>
    <row r="219" spans="1:35" ht="24" customHeight="1" thickBot="1">
      <c r="A219" s="491"/>
      <c r="B219" s="12">
        <v>2001</v>
      </c>
      <c r="C219" s="12" t="s">
        <v>104</v>
      </c>
      <c r="D219" s="12">
        <v>2009</v>
      </c>
      <c r="E219" s="12">
        <v>2011</v>
      </c>
      <c r="F219" s="12">
        <v>2013</v>
      </c>
      <c r="G219" s="106" t="s">
        <v>114</v>
      </c>
      <c r="H219" s="13" t="s">
        <v>114</v>
      </c>
      <c r="I219" s="12">
        <v>2001</v>
      </c>
      <c r="J219" s="12">
        <v>2007</v>
      </c>
      <c r="K219" s="12">
        <v>2009</v>
      </c>
      <c r="L219" s="12">
        <v>2011</v>
      </c>
      <c r="M219" s="12">
        <v>2013</v>
      </c>
      <c r="N219" s="13" t="s">
        <v>114</v>
      </c>
      <c r="O219" s="13" t="s">
        <v>114</v>
      </c>
      <c r="P219" s="7"/>
      <c r="Q219" s="160"/>
      <c r="R219" s="158"/>
      <c r="S219" s="158"/>
      <c r="T219" s="158"/>
      <c r="U219" s="80"/>
      <c r="V219" s="158"/>
      <c r="W219" s="80"/>
      <c r="X219" s="158"/>
      <c r="Y219" s="80"/>
      <c r="Z219" s="158"/>
      <c r="AA219" s="158"/>
      <c r="AB219" s="158"/>
      <c r="AD219" s="6"/>
      <c r="AE219" s="6"/>
      <c r="AF219" s="6"/>
      <c r="AG219" s="126"/>
      <c r="AH219" s="39"/>
      <c r="AI219" s="127"/>
    </row>
    <row r="220" spans="1:35" ht="24" customHeight="1" thickBot="1">
      <c r="A220" s="14" t="s">
        <v>115</v>
      </c>
      <c r="B220" s="5">
        <v>217266</v>
      </c>
      <c r="C220" s="5">
        <v>303274</v>
      </c>
      <c r="D220" s="5">
        <v>256157</v>
      </c>
      <c r="E220" s="5">
        <v>264350</v>
      </c>
      <c r="F220" s="5">
        <v>278506</v>
      </c>
      <c r="G220" s="107">
        <f>100*F220/C220</f>
        <v>91.83312779862435</v>
      </c>
      <c r="H220" s="22">
        <f>100*F220/B220</f>
        <v>128.18664678320584</v>
      </c>
      <c r="I220" s="406">
        <f>B220/B221</f>
        <v>712.3475409836066</v>
      </c>
      <c r="J220" s="406">
        <f>C220/C221</f>
        <v>913.4759036144578</v>
      </c>
      <c r="K220" s="406">
        <f>D220/D221</f>
        <v>753.4029411764706</v>
      </c>
      <c r="L220" s="406">
        <f>E220/E221</f>
        <v>732.2714681440443</v>
      </c>
      <c r="M220" s="406">
        <f>F220/F221</f>
        <v>746.6648793565683</v>
      </c>
      <c r="N220" s="24">
        <f>100*M220/J220</f>
        <v>81.73886978322597</v>
      </c>
      <c r="O220" s="24">
        <f>100*M220/I220</f>
        <v>104.8174993803694</v>
      </c>
      <c r="P220" s="7"/>
      <c r="Q220" s="160"/>
      <c r="R220" s="158"/>
      <c r="S220" s="158"/>
      <c r="T220" s="158"/>
      <c r="U220" s="158"/>
      <c r="V220" s="158"/>
      <c r="W220" s="158"/>
      <c r="X220" s="158"/>
      <c r="Y220" s="158"/>
      <c r="Z220" s="158"/>
      <c r="AA220" s="158"/>
      <c r="AB220" s="158"/>
      <c r="AD220" s="6"/>
      <c r="AE220" s="6"/>
      <c r="AF220" s="6"/>
      <c r="AG220" s="126"/>
      <c r="AH220" s="39"/>
      <c r="AI220" s="127"/>
    </row>
    <row r="221" spans="1:35" ht="24" customHeight="1" thickBot="1">
      <c r="A221" s="15" t="s">
        <v>116</v>
      </c>
      <c r="B221" s="5">
        <v>305</v>
      </c>
      <c r="C221" s="5">
        <v>332</v>
      </c>
      <c r="D221" s="5">
        <v>340</v>
      </c>
      <c r="E221" s="5">
        <v>361</v>
      </c>
      <c r="F221" s="5">
        <v>373</v>
      </c>
      <c r="G221" s="108" t="s">
        <v>107</v>
      </c>
      <c r="H221" s="17" t="s">
        <v>107</v>
      </c>
      <c r="I221" s="405"/>
      <c r="J221" s="405"/>
      <c r="K221" s="405"/>
      <c r="L221" s="405"/>
      <c r="M221" s="405"/>
      <c r="N221" s="17" t="s">
        <v>107</v>
      </c>
      <c r="O221" s="17" t="s">
        <v>107</v>
      </c>
      <c r="P221" s="8"/>
      <c r="Q221" s="160"/>
      <c r="R221" s="158"/>
      <c r="S221" s="158"/>
      <c r="T221" s="158"/>
      <c r="U221" s="158"/>
      <c r="V221" s="158"/>
      <c r="W221" s="158"/>
      <c r="X221" s="158"/>
      <c r="Y221" s="158"/>
      <c r="Z221" s="158"/>
      <c r="AA221" s="158"/>
      <c r="AB221" s="158"/>
      <c r="AD221" s="6"/>
      <c r="AE221" s="6"/>
      <c r="AF221" s="81"/>
      <c r="AG221" s="39"/>
      <c r="AH221" s="39"/>
      <c r="AI221" s="127"/>
    </row>
    <row r="222" spans="1:35" ht="24" customHeight="1" thickBot="1">
      <c r="A222" s="14" t="s">
        <v>122</v>
      </c>
      <c r="B222" s="5">
        <v>147669</v>
      </c>
      <c r="C222" s="5">
        <v>137197</v>
      </c>
      <c r="D222" s="5">
        <v>182266</v>
      </c>
      <c r="E222" s="5">
        <v>180850</v>
      </c>
      <c r="F222" s="5">
        <v>177647</v>
      </c>
      <c r="G222" s="107">
        <f>100*F222/C222</f>
        <v>129.48315196396422</v>
      </c>
      <c r="H222" s="22">
        <f>100*F222/B222</f>
        <v>120.30080788791147</v>
      </c>
      <c r="I222" s="406">
        <f>B222/B223</f>
        <v>64.39991277802007</v>
      </c>
      <c r="J222" s="406">
        <f>C222/C223</f>
        <v>48.17310393258427</v>
      </c>
      <c r="K222" s="406">
        <f>D222/D223</f>
        <v>70.10230769230769</v>
      </c>
      <c r="L222" s="406">
        <f>E222/E223</f>
        <v>68.19381598793363</v>
      </c>
      <c r="M222" s="406">
        <f>F222/F223</f>
        <v>65.94172234595398</v>
      </c>
      <c r="N222" s="24">
        <f>100*M222/J222</f>
        <v>136.88493570652196</v>
      </c>
      <c r="O222" s="24">
        <f>100*M222/I222</f>
        <v>102.39411747846363</v>
      </c>
      <c r="P222" s="8"/>
      <c r="Q222" s="113"/>
      <c r="R222" s="113"/>
      <c r="S222" s="113"/>
      <c r="T222" s="113"/>
      <c r="U222" s="113"/>
      <c r="V222" s="113"/>
      <c r="W222" s="113"/>
      <c r="X222" s="113"/>
      <c r="Y222" s="113"/>
      <c r="Z222" s="113"/>
      <c r="AA222" s="113"/>
      <c r="AB222" s="113"/>
      <c r="AD222" s="136"/>
      <c r="AE222" s="136"/>
      <c r="AF222" s="136"/>
      <c r="AG222" s="136"/>
      <c r="AH222" s="136"/>
      <c r="AI222" s="136"/>
    </row>
    <row r="223" spans="1:35" ht="24" customHeight="1" thickBot="1">
      <c r="A223" s="15" t="s">
        <v>116</v>
      </c>
      <c r="B223" s="5">
        <v>2293</v>
      </c>
      <c r="C223" s="98">
        <v>2848</v>
      </c>
      <c r="D223" s="5">
        <v>2600</v>
      </c>
      <c r="E223" s="5">
        <v>2652</v>
      </c>
      <c r="F223" s="5">
        <v>2694</v>
      </c>
      <c r="G223" s="108" t="s">
        <v>107</v>
      </c>
      <c r="H223" s="17" t="s">
        <v>107</v>
      </c>
      <c r="I223" s="405"/>
      <c r="J223" s="405"/>
      <c r="K223" s="405"/>
      <c r="L223" s="405"/>
      <c r="M223" s="405"/>
      <c r="N223" s="17" t="s">
        <v>107</v>
      </c>
      <c r="O223" s="17" t="s">
        <v>107</v>
      </c>
      <c r="S223" s="8"/>
      <c r="T223" s="8"/>
      <c r="U223" s="8"/>
      <c r="V223" s="8"/>
      <c r="W223" s="8"/>
      <c r="X223" s="8"/>
      <c r="Y223" s="8"/>
      <c r="Z223" s="8"/>
      <c r="AA223" s="8"/>
      <c r="AB223" s="8"/>
      <c r="AD223" s="400"/>
      <c r="AE223" s="126"/>
      <c r="AF223" s="39"/>
      <c r="AG223" s="127"/>
      <c r="AH223" s="9"/>
      <c r="AI223" s="38"/>
    </row>
    <row r="224" spans="1:35" ht="24" customHeight="1" thickBot="1">
      <c r="A224" s="16" t="s">
        <v>117</v>
      </c>
      <c r="B224" s="5" t="s">
        <v>117</v>
      </c>
      <c r="C224" s="5" t="s">
        <v>117</v>
      </c>
      <c r="D224" s="5" t="s">
        <v>117</v>
      </c>
      <c r="E224" s="5" t="s">
        <v>117</v>
      </c>
      <c r="F224" s="5" t="s">
        <v>117</v>
      </c>
      <c r="G224" s="108" t="s">
        <v>107</v>
      </c>
      <c r="H224" s="17" t="s">
        <v>107</v>
      </c>
      <c r="I224" s="18" t="s">
        <v>117</v>
      </c>
      <c r="J224" s="18" t="s">
        <v>117</v>
      </c>
      <c r="K224" s="18" t="s">
        <v>117</v>
      </c>
      <c r="L224" s="18" t="s">
        <v>117</v>
      </c>
      <c r="M224" s="18" t="s">
        <v>117</v>
      </c>
      <c r="N224" s="17" t="s">
        <v>107</v>
      </c>
      <c r="O224" s="17" t="s">
        <v>107</v>
      </c>
      <c r="P224" s="59"/>
      <c r="Q224" s="60"/>
      <c r="R224" s="58"/>
      <c r="AD224" s="6"/>
      <c r="AE224" s="36"/>
      <c r="AF224" s="36"/>
      <c r="AG224" s="79"/>
      <c r="AH224" s="79"/>
      <c r="AI224" s="9"/>
    </row>
    <row r="225" spans="1:35" s="9" customFormat="1" ht="24" customHeight="1" thickBot="1">
      <c r="A225" s="14" t="s">
        <v>118</v>
      </c>
      <c r="B225" s="5">
        <v>406056</v>
      </c>
      <c r="C225" s="5">
        <v>480107</v>
      </c>
      <c r="D225" s="5">
        <v>479723</v>
      </c>
      <c r="E225" s="5">
        <v>486178</v>
      </c>
      <c r="F225" s="5">
        <v>497311</v>
      </c>
      <c r="G225" s="107">
        <f>100*F225/C225</f>
        <v>103.5833678742447</v>
      </c>
      <c r="H225" s="22">
        <f>100*F225/B225</f>
        <v>122.47350119195382</v>
      </c>
      <c r="I225" s="404">
        <f>B225/B226</f>
        <v>156.2354751827626</v>
      </c>
      <c r="J225" s="404">
        <f>C225/C226</f>
        <v>150.92958189248665</v>
      </c>
      <c r="K225" s="404">
        <f>D225/D226</f>
        <v>163.11560693641619</v>
      </c>
      <c r="L225" s="404">
        <f>E225/E226</f>
        <v>161.3065693430657</v>
      </c>
      <c r="M225" s="404">
        <f>F225/F226</f>
        <v>162.09615384615384</v>
      </c>
      <c r="N225" s="24">
        <f>100*M225/J225</f>
        <v>107.39853103258551</v>
      </c>
      <c r="O225" s="24">
        <f>100*M225/I225</f>
        <v>103.75118305015906</v>
      </c>
      <c r="AD225" s="36"/>
      <c r="AE225" s="36"/>
      <c r="AF225" s="36"/>
      <c r="AG225" s="79"/>
      <c r="AH225" s="79"/>
      <c r="AI225" s="38"/>
    </row>
    <row r="226" spans="1:36" s="9" customFormat="1" ht="24" customHeight="1" thickBot="1">
      <c r="A226" s="15" t="s">
        <v>116</v>
      </c>
      <c r="B226" s="5">
        <v>2599</v>
      </c>
      <c r="C226" s="98">
        <v>3181</v>
      </c>
      <c r="D226" s="5">
        <v>2941</v>
      </c>
      <c r="E226" s="5">
        <v>3014</v>
      </c>
      <c r="F226" s="5">
        <v>3068</v>
      </c>
      <c r="G226" s="106" t="s">
        <v>107</v>
      </c>
      <c r="H226" s="13" t="s">
        <v>107</v>
      </c>
      <c r="I226" s="405"/>
      <c r="J226" s="405"/>
      <c r="K226" s="405"/>
      <c r="L226" s="405"/>
      <c r="M226" s="405"/>
      <c r="N226" s="17" t="s">
        <v>107</v>
      </c>
      <c r="O226" s="17" t="s">
        <v>107</v>
      </c>
      <c r="AD226" s="38"/>
      <c r="AE226" s="158"/>
      <c r="AF226" s="80"/>
      <c r="AG226" s="80"/>
      <c r="AH226" s="161"/>
      <c r="AJ226" s="7"/>
    </row>
    <row r="227" spans="1:36" ht="24" customHeight="1" thickBot="1">
      <c r="A227" s="14" t="s">
        <v>119</v>
      </c>
      <c r="B227" s="5">
        <v>195144</v>
      </c>
      <c r="C227" s="5">
        <v>253700</v>
      </c>
      <c r="D227" s="5">
        <v>262147</v>
      </c>
      <c r="E227" s="5">
        <v>266104</v>
      </c>
      <c r="F227" s="5">
        <v>262687</v>
      </c>
      <c r="G227" s="107">
        <f>100*F227/C227</f>
        <v>103.54237288135593</v>
      </c>
      <c r="H227" s="22">
        <f>100*F227/B227</f>
        <v>134.61187635797154</v>
      </c>
      <c r="I227" s="406">
        <f>B227/B228</f>
        <v>1108.7727272727273</v>
      </c>
      <c r="J227" s="406">
        <f>C227/C228</f>
        <v>1575.776397515528</v>
      </c>
      <c r="K227" s="406">
        <f>D227/D228</f>
        <v>1481.0564971751412</v>
      </c>
      <c r="L227" s="406">
        <f>E227/E228</f>
        <v>1503.412429378531</v>
      </c>
      <c r="M227" s="406">
        <f>F227/F228</f>
        <v>1501.0685714285714</v>
      </c>
      <c r="N227" s="24">
        <f>100*M227/J227</f>
        <v>95.25898305084745</v>
      </c>
      <c r="O227" s="24">
        <f>100*M227/I227</f>
        <v>135.3810870800171</v>
      </c>
      <c r="P227" s="2"/>
      <c r="Q227" s="50"/>
      <c r="AB227" s="2"/>
      <c r="AD227" s="38"/>
      <c r="AE227" s="162"/>
      <c r="AF227" s="52"/>
      <c r="AG227" s="52"/>
      <c r="AH227" s="77"/>
      <c r="AI227" s="38"/>
      <c r="AJ227" s="7"/>
    </row>
    <row r="228" spans="1:36" ht="24" customHeight="1" thickBot="1">
      <c r="A228" s="19" t="s">
        <v>116</v>
      </c>
      <c r="B228" s="5">
        <v>176</v>
      </c>
      <c r="C228" s="5">
        <v>161</v>
      </c>
      <c r="D228" s="5">
        <v>177</v>
      </c>
      <c r="E228" s="5">
        <v>177</v>
      </c>
      <c r="F228" s="5">
        <v>175</v>
      </c>
      <c r="G228" s="108" t="s">
        <v>107</v>
      </c>
      <c r="H228" s="17" t="s">
        <v>107</v>
      </c>
      <c r="I228" s="516"/>
      <c r="J228" s="516"/>
      <c r="K228" s="516"/>
      <c r="L228" s="516"/>
      <c r="M228" s="516"/>
      <c r="N228" s="17" t="s">
        <v>107</v>
      </c>
      <c r="O228" s="17" t="s">
        <v>107</v>
      </c>
      <c r="P228" s="2"/>
      <c r="AB228" s="2"/>
      <c r="AD228" s="87"/>
      <c r="AE228" s="80"/>
      <c r="AF228" s="88"/>
      <c r="AG228" s="80"/>
      <c r="AH228" s="161"/>
      <c r="AI228" s="38"/>
      <c r="AJ228" s="7"/>
    </row>
    <row r="229" spans="1:36" ht="24" customHeight="1" thickBot="1">
      <c r="A229" s="20" t="s">
        <v>120</v>
      </c>
      <c r="B229" s="21">
        <v>601200</v>
      </c>
      <c r="C229" s="21">
        <v>733807</v>
      </c>
      <c r="D229" s="21">
        <v>742229</v>
      </c>
      <c r="E229" s="21">
        <v>752282</v>
      </c>
      <c r="F229" s="21">
        <v>759998</v>
      </c>
      <c r="G229" s="109">
        <f>100*F229/C229</f>
        <v>103.56919462474465</v>
      </c>
      <c r="H229" s="23">
        <f>100*F229/B229</f>
        <v>126.41350632069195</v>
      </c>
      <c r="I229" s="502">
        <f>B229/B230</f>
        <v>216.64864864864865</v>
      </c>
      <c r="J229" s="502">
        <f>C229/C230</f>
        <v>219.57121484141234</v>
      </c>
      <c r="K229" s="502">
        <f>D229/D230</f>
        <v>238.04650416933933</v>
      </c>
      <c r="L229" s="413">
        <f>E229/E230</f>
        <v>235.7511751801943</v>
      </c>
      <c r="M229" s="413">
        <f>F229/F230</f>
        <v>234.35029293863707</v>
      </c>
      <c r="N229" s="25">
        <f>100*M229/J229</f>
        <v>106.73088141717442</v>
      </c>
      <c r="O229" s="25">
        <f>100*M229/I229</f>
        <v>108.17066914582799</v>
      </c>
      <c r="P229" s="2"/>
      <c r="Q229" s="100"/>
      <c r="AB229" s="2"/>
      <c r="AD229" s="136"/>
      <c r="AE229" s="136"/>
      <c r="AF229" s="136"/>
      <c r="AG229" s="136"/>
      <c r="AH229" s="136"/>
      <c r="AI229" s="38"/>
      <c r="AJ229" s="143"/>
    </row>
    <row r="230" spans="1:36" ht="24" customHeight="1" thickBot="1">
      <c r="A230" s="15" t="s">
        <v>116</v>
      </c>
      <c r="B230" s="21">
        <v>2775</v>
      </c>
      <c r="C230" s="101">
        <v>3342</v>
      </c>
      <c r="D230" s="21">
        <v>3118</v>
      </c>
      <c r="E230" s="21">
        <v>3191</v>
      </c>
      <c r="F230" s="21">
        <v>3243</v>
      </c>
      <c r="G230" s="106" t="s">
        <v>107</v>
      </c>
      <c r="H230" s="13" t="s">
        <v>107</v>
      </c>
      <c r="I230" s="510"/>
      <c r="J230" s="510"/>
      <c r="K230" s="510"/>
      <c r="L230" s="510"/>
      <c r="M230" s="510"/>
      <c r="N230" s="13" t="s">
        <v>107</v>
      </c>
      <c r="O230" s="13" t="s">
        <v>107</v>
      </c>
      <c r="P230" s="2"/>
      <c r="AB230" s="2"/>
      <c r="AD230" s="99"/>
      <c r="AE230" s="99"/>
      <c r="AF230" s="99"/>
      <c r="AG230" s="99"/>
      <c r="AH230" s="99"/>
      <c r="AI230" s="163"/>
      <c r="AJ230" s="7"/>
    </row>
    <row r="231" spans="1:36" ht="31.5" customHeight="1">
      <c r="A231" s="495" t="s">
        <v>6</v>
      </c>
      <c r="B231" s="495"/>
      <c r="C231" s="495"/>
      <c r="D231" s="495"/>
      <c r="E231" s="495"/>
      <c r="F231" s="495"/>
      <c r="G231" s="495"/>
      <c r="H231" s="495"/>
      <c r="I231" s="495"/>
      <c r="J231" s="495"/>
      <c r="K231" s="495"/>
      <c r="L231" s="495"/>
      <c r="M231" s="495"/>
      <c r="N231" s="495"/>
      <c r="O231" s="495"/>
      <c r="P231" s="2"/>
      <c r="Q231" s="100"/>
      <c r="AB231" s="2"/>
      <c r="AD231" s="136"/>
      <c r="AE231" s="136"/>
      <c r="AF231" s="136"/>
      <c r="AG231" s="136"/>
      <c r="AH231" s="136"/>
      <c r="AI231" s="163"/>
      <c r="AJ231" s="7"/>
    </row>
    <row r="232" ht="24" customHeight="1" thickBot="1"/>
    <row r="233" spans="1:33" ht="24" customHeight="1" thickBot="1">
      <c r="A233" s="490" t="s">
        <v>264</v>
      </c>
      <c r="B233" s="492" t="s">
        <v>112</v>
      </c>
      <c r="C233" s="493"/>
      <c r="D233" s="493"/>
      <c r="E233" s="494"/>
      <c r="F233" s="105" t="s">
        <v>121</v>
      </c>
      <c r="G233" s="11" t="s">
        <v>123</v>
      </c>
      <c r="H233" s="418" t="s">
        <v>113</v>
      </c>
      <c r="I233" s="411"/>
      <c r="J233" s="411"/>
      <c r="K233" s="412"/>
      <c r="L233" s="11" t="s">
        <v>121</v>
      </c>
      <c r="M233" s="11" t="s">
        <v>123</v>
      </c>
      <c r="N233" s="6"/>
      <c r="O233" s="159"/>
      <c r="P233" s="159"/>
      <c r="Q233" s="81"/>
      <c r="R233" s="81"/>
      <c r="S233" s="81"/>
      <c r="T233" s="81"/>
      <c r="U233" s="81"/>
      <c r="V233" s="81"/>
      <c r="W233" s="81"/>
      <c r="X233" s="81"/>
      <c r="Y233" s="81"/>
      <c r="Z233" s="81"/>
      <c r="AB233" s="6"/>
      <c r="AC233" s="6"/>
      <c r="AD233" s="36"/>
      <c r="AE233" s="6"/>
      <c r="AF233" s="6"/>
      <c r="AG233" s="81"/>
    </row>
    <row r="234" spans="1:33" ht="24" customHeight="1" thickBot="1">
      <c r="A234" s="491"/>
      <c r="B234" s="12">
        <v>2001</v>
      </c>
      <c r="C234" s="12">
        <v>2009</v>
      </c>
      <c r="D234" s="12">
        <v>2011</v>
      </c>
      <c r="E234" s="12">
        <v>2013</v>
      </c>
      <c r="F234" s="106" t="s">
        <v>114</v>
      </c>
      <c r="G234" s="13" t="s">
        <v>114</v>
      </c>
      <c r="H234" s="12">
        <v>2001</v>
      </c>
      <c r="I234" s="12">
        <v>2009</v>
      </c>
      <c r="J234" s="12">
        <v>2011</v>
      </c>
      <c r="K234" s="12">
        <v>2013</v>
      </c>
      <c r="L234" s="13" t="s">
        <v>114</v>
      </c>
      <c r="M234" s="13" t="s">
        <v>114</v>
      </c>
      <c r="N234" s="7"/>
      <c r="O234" s="160"/>
      <c r="P234" s="158"/>
      <c r="Q234" s="158"/>
      <c r="R234" s="158"/>
      <c r="S234" s="80"/>
      <c r="T234" s="158"/>
      <c r="U234" s="80"/>
      <c r="V234" s="158"/>
      <c r="W234" s="80"/>
      <c r="X234" s="158"/>
      <c r="Y234" s="158"/>
      <c r="Z234" s="158"/>
      <c r="AB234" s="6"/>
      <c r="AC234" s="6"/>
      <c r="AD234" s="6"/>
      <c r="AE234" s="126"/>
      <c r="AF234" s="39"/>
      <c r="AG234" s="127"/>
    </row>
    <row r="235" spans="1:33" ht="24" customHeight="1" thickBot="1">
      <c r="A235" s="14" t="s">
        <v>115</v>
      </c>
      <c r="B235" s="5">
        <v>217266</v>
      </c>
      <c r="C235" s="5">
        <v>256157</v>
      </c>
      <c r="D235" s="5">
        <v>264350</v>
      </c>
      <c r="E235" s="5">
        <v>278506</v>
      </c>
      <c r="F235" s="107">
        <f>100*E235/C235</f>
        <v>108.72472741326608</v>
      </c>
      <c r="G235" s="22">
        <f>100*E235/B235</f>
        <v>128.18664678320584</v>
      </c>
      <c r="H235" s="406">
        <f>B235/B236</f>
        <v>712.3475409836066</v>
      </c>
      <c r="I235" s="406">
        <f>C235/C236</f>
        <v>753.4029411764706</v>
      </c>
      <c r="J235" s="406">
        <f>D235/D236</f>
        <v>732.2714681440443</v>
      </c>
      <c r="K235" s="406">
        <f>E235/E236</f>
        <v>746.6648793565683</v>
      </c>
      <c r="L235" s="24">
        <f>100*K235/I235</f>
        <v>99.10564965284308</v>
      </c>
      <c r="M235" s="24">
        <f>100*K235/H235</f>
        <v>104.8174993803694</v>
      </c>
      <c r="N235" s="7"/>
      <c r="O235" s="160"/>
      <c r="P235" s="158"/>
      <c r="Q235" s="158"/>
      <c r="R235" s="158"/>
      <c r="S235" s="158"/>
      <c r="T235" s="158"/>
      <c r="U235" s="158"/>
      <c r="V235" s="158"/>
      <c r="W235" s="158"/>
      <c r="X235" s="158"/>
      <c r="Y235" s="158"/>
      <c r="Z235" s="158"/>
      <c r="AB235" s="6"/>
      <c r="AC235" s="6"/>
      <c r="AD235" s="6"/>
      <c r="AE235" s="126"/>
      <c r="AF235" s="39"/>
      <c r="AG235" s="127"/>
    </row>
    <row r="236" spans="1:33" ht="24" customHeight="1" thickBot="1">
      <c r="A236" s="15" t="s">
        <v>116</v>
      </c>
      <c r="B236" s="5">
        <v>305</v>
      </c>
      <c r="C236" s="5">
        <v>340</v>
      </c>
      <c r="D236" s="5">
        <v>361</v>
      </c>
      <c r="E236" s="5">
        <v>373</v>
      </c>
      <c r="F236" s="108" t="s">
        <v>107</v>
      </c>
      <c r="G236" s="17" t="s">
        <v>107</v>
      </c>
      <c r="H236" s="405"/>
      <c r="I236" s="405"/>
      <c r="J236" s="405"/>
      <c r="K236" s="405"/>
      <c r="L236" s="17" t="s">
        <v>107</v>
      </c>
      <c r="M236" s="17" t="s">
        <v>107</v>
      </c>
      <c r="N236" s="8"/>
      <c r="O236" s="160"/>
      <c r="P236" s="158"/>
      <c r="Q236" s="158"/>
      <c r="R236" s="158"/>
      <c r="S236" s="158"/>
      <c r="T236" s="158"/>
      <c r="U236" s="158"/>
      <c r="V236" s="158"/>
      <c r="W236" s="158"/>
      <c r="X236" s="158"/>
      <c r="Y236" s="158"/>
      <c r="Z236" s="158"/>
      <c r="AB236" s="6"/>
      <c r="AC236" s="6"/>
      <c r="AD236" s="81"/>
      <c r="AE236" s="39"/>
      <c r="AF236" s="39"/>
      <c r="AG236" s="127"/>
    </row>
    <row r="237" spans="1:33" ht="24" customHeight="1" thickBot="1">
      <c r="A237" s="14" t="s">
        <v>122</v>
      </c>
      <c r="B237" s="5">
        <v>147669</v>
      </c>
      <c r="C237" s="5">
        <v>182266</v>
      </c>
      <c r="D237" s="5">
        <v>180850</v>
      </c>
      <c r="E237" s="5">
        <v>177647</v>
      </c>
      <c r="F237" s="107">
        <f>100*E237/C237</f>
        <v>97.46579175490766</v>
      </c>
      <c r="G237" s="22">
        <f>100*E237/B237</f>
        <v>120.30080788791147</v>
      </c>
      <c r="H237" s="406">
        <f>B237/B238</f>
        <v>64.39991277802007</v>
      </c>
      <c r="I237" s="406">
        <f>C237/C238</f>
        <v>70.10230769230769</v>
      </c>
      <c r="J237" s="406">
        <f>D237/D238</f>
        <v>68.19381598793363</v>
      </c>
      <c r="K237" s="406">
        <f>E237/E238</f>
        <v>65.94172234595398</v>
      </c>
      <c r="L237" s="24">
        <f>100*K237/I237</f>
        <v>94.06498090674089</v>
      </c>
      <c r="M237" s="24">
        <f>100*K237/H237</f>
        <v>102.39411747846363</v>
      </c>
      <c r="N237" s="8"/>
      <c r="O237" s="113"/>
      <c r="P237" s="113"/>
      <c r="Q237" s="113"/>
      <c r="R237" s="113"/>
      <c r="S237" s="113"/>
      <c r="T237" s="113"/>
      <c r="U237" s="113"/>
      <c r="V237" s="113"/>
      <c r="W237" s="113"/>
      <c r="X237" s="113"/>
      <c r="Y237" s="113"/>
      <c r="Z237" s="113"/>
      <c r="AB237" s="136"/>
      <c r="AC237" s="136"/>
      <c r="AD237" s="136"/>
      <c r="AE237" s="136"/>
      <c r="AF237" s="136"/>
      <c r="AG237" s="136"/>
    </row>
    <row r="238" spans="1:33" ht="24" customHeight="1" thickBot="1">
      <c r="A238" s="15" t="s">
        <v>116</v>
      </c>
      <c r="B238" s="5">
        <v>2293</v>
      </c>
      <c r="C238" s="5">
        <v>2600</v>
      </c>
      <c r="D238" s="5">
        <v>2652</v>
      </c>
      <c r="E238" s="5">
        <v>2694</v>
      </c>
      <c r="F238" s="108" t="s">
        <v>107</v>
      </c>
      <c r="G238" s="17" t="s">
        <v>107</v>
      </c>
      <c r="H238" s="405"/>
      <c r="I238" s="405"/>
      <c r="J238" s="405"/>
      <c r="K238" s="405"/>
      <c r="L238" s="17" t="s">
        <v>107</v>
      </c>
      <c r="M238" s="17" t="s">
        <v>107</v>
      </c>
      <c r="Q238" s="8"/>
      <c r="R238" s="8"/>
      <c r="S238" s="8"/>
      <c r="T238" s="8"/>
      <c r="U238" s="8"/>
      <c r="V238" s="8"/>
      <c r="W238" s="8"/>
      <c r="X238" s="8"/>
      <c r="Y238" s="8"/>
      <c r="Z238" s="8"/>
      <c r="AB238" s="400"/>
      <c r="AC238" s="126"/>
      <c r="AD238" s="39"/>
      <c r="AE238" s="127"/>
      <c r="AF238" s="9"/>
      <c r="AG238" s="38"/>
    </row>
    <row r="239" spans="1:33" ht="24" customHeight="1" thickBot="1">
      <c r="A239" s="16" t="s">
        <v>117</v>
      </c>
      <c r="B239" s="5" t="s">
        <v>117</v>
      </c>
      <c r="C239" s="5" t="s">
        <v>117</v>
      </c>
      <c r="D239" s="5" t="s">
        <v>117</v>
      </c>
      <c r="E239" s="5" t="s">
        <v>117</v>
      </c>
      <c r="F239" s="108" t="s">
        <v>107</v>
      </c>
      <c r="G239" s="17" t="s">
        <v>107</v>
      </c>
      <c r="H239" s="18" t="s">
        <v>117</v>
      </c>
      <c r="I239" s="18" t="s">
        <v>117</v>
      </c>
      <c r="J239" s="18" t="s">
        <v>117</v>
      </c>
      <c r="K239" s="18" t="s">
        <v>117</v>
      </c>
      <c r="L239" s="17" t="s">
        <v>107</v>
      </c>
      <c r="M239" s="17" t="s">
        <v>107</v>
      </c>
      <c r="N239" s="59"/>
      <c r="O239" s="60"/>
      <c r="P239" s="58"/>
      <c r="AB239" s="6"/>
      <c r="AC239" s="36"/>
      <c r="AD239" s="36"/>
      <c r="AE239" s="79"/>
      <c r="AF239" s="79"/>
      <c r="AG239" s="9"/>
    </row>
    <row r="240" spans="1:33" s="9" customFormat="1" ht="24" customHeight="1" thickBot="1">
      <c r="A240" s="14" t="s">
        <v>118</v>
      </c>
      <c r="B240" s="5">
        <v>406056</v>
      </c>
      <c r="C240" s="5">
        <v>479723</v>
      </c>
      <c r="D240" s="5">
        <v>486178</v>
      </c>
      <c r="E240" s="5">
        <v>497311</v>
      </c>
      <c r="F240" s="107">
        <f>100*E240/C240</f>
        <v>103.6662824171449</v>
      </c>
      <c r="G240" s="22">
        <f>100*E240/B240</f>
        <v>122.47350119195382</v>
      </c>
      <c r="H240" s="404">
        <f>B240/B241</f>
        <v>156.2354751827626</v>
      </c>
      <c r="I240" s="404">
        <f>C240/C241</f>
        <v>163.11560693641619</v>
      </c>
      <c r="J240" s="404">
        <f>D240/D241</f>
        <v>161.3065693430657</v>
      </c>
      <c r="K240" s="404">
        <f>E240/E241</f>
        <v>162.09615384615384</v>
      </c>
      <c r="L240" s="24">
        <f>100*K240/I240</f>
        <v>99.37501192595278</v>
      </c>
      <c r="M240" s="24">
        <f>100*K240/H240</f>
        <v>103.75118305015906</v>
      </c>
      <c r="AB240" s="36"/>
      <c r="AC240" s="36"/>
      <c r="AD240" s="36"/>
      <c r="AE240" s="79"/>
      <c r="AF240" s="79"/>
      <c r="AG240" s="38"/>
    </row>
    <row r="241" spans="1:34" s="9" customFormat="1" ht="24" customHeight="1" thickBot="1">
      <c r="A241" s="15" t="s">
        <v>116</v>
      </c>
      <c r="B241" s="5">
        <v>2599</v>
      </c>
      <c r="C241" s="5">
        <v>2941</v>
      </c>
      <c r="D241" s="5">
        <v>3014</v>
      </c>
      <c r="E241" s="5">
        <v>3068</v>
      </c>
      <c r="F241" s="106" t="s">
        <v>107</v>
      </c>
      <c r="G241" s="13" t="s">
        <v>107</v>
      </c>
      <c r="H241" s="405"/>
      <c r="I241" s="405"/>
      <c r="J241" s="405"/>
      <c r="K241" s="405"/>
      <c r="L241" s="17" t="s">
        <v>107</v>
      </c>
      <c r="M241" s="17" t="s">
        <v>107</v>
      </c>
      <c r="AB241" s="38"/>
      <c r="AC241" s="158"/>
      <c r="AD241" s="80"/>
      <c r="AE241" s="80"/>
      <c r="AF241" s="161"/>
      <c r="AH241" s="7"/>
    </row>
    <row r="242" spans="1:34" ht="24" customHeight="1" thickBot="1">
      <c r="A242" s="14" t="s">
        <v>119</v>
      </c>
      <c r="B242" s="5">
        <v>195144</v>
      </c>
      <c r="C242" s="5">
        <v>262147</v>
      </c>
      <c r="D242" s="5">
        <v>266104</v>
      </c>
      <c r="E242" s="5">
        <v>262687</v>
      </c>
      <c r="F242" s="107">
        <f>100*E242/C242</f>
        <v>100.20599129496046</v>
      </c>
      <c r="G242" s="22">
        <f>100*E242/B242</f>
        <v>134.61187635797154</v>
      </c>
      <c r="H242" s="406">
        <f>B242/B243</f>
        <v>1108.7727272727273</v>
      </c>
      <c r="I242" s="406">
        <f>C242/C243</f>
        <v>1481.0564971751412</v>
      </c>
      <c r="J242" s="406">
        <f>D242/D243</f>
        <v>1503.412429378531</v>
      </c>
      <c r="K242" s="406">
        <f>E242/E243</f>
        <v>1501.0685714285714</v>
      </c>
      <c r="L242" s="24">
        <f>100*K242/I242</f>
        <v>101.35120262404571</v>
      </c>
      <c r="M242" s="24">
        <f>100*K242/H242</f>
        <v>135.3810870800171</v>
      </c>
      <c r="N242" s="2"/>
      <c r="O242" s="50"/>
      <c r="Z242" s="2"/>
      <c r="AB242" s="38"/>
      <c r="AC242" s="162"/>
      <c r="AD242" s="52"/>
      <c r="AE242" s="52"/>
      <c r="AF242" s="77"/>
      <c r="AG242" s="38"/>
      <c r="AH242" s="7"/>
    </row>
    <row r="243" spans="1:34" ht="24" customHeight="1" thickBot="1">
      <c r="A243" s="19" t="s">
        <v>116</v>
      </c>
      <c r="B243" s="5">
        <v>176</v>
      </c>
      <c r="C243" s="5">
        <v>177</v>
      </c>
      <c r="D243" s="5">
        <v>177</v>
      </c>
      <c r="E243" s="5">
        <v>175</v>
      </c>
      <c r="F243" s="108" t="s">
        <v>107</v>
      </c>
      <c r="G243" s="17" t="s">
        <v>107</v>
      </c>
      <c r="H243" s="516"/>
      <c r="I243" s="516"/>
      <c r="J243" s="516"/>
      <c r="K243" s="516"/>
      <c r="L243" s="17" t="s">
        <v>107</v>
      </c>
      <c r="M243" s="17" t="s">
        <v>107</v>
      </c>
      <c r="N243" s="2"/>
      <c r="Z243" s="2"/>
      <c r="AB243" s="87"/>
      <c r="AC243" s="80"/>
      <c r="AD243" s="88"/>
      <c r="AE243" s="80"/>
      <c r="AF243" s="161"/>
      <c r="AG243" s="38"/>
      <c r="AH243" s="7"/>
    </row>
    <row r="244" spans="1:34" ht="24" customHeight="1" thickBot="1">
      <c r="A244" s="20" t="s">
        <v>120</v>
      </c>
      <c r="B244" s="21">
        <v>601200</v>
      </c>
      <c r="C244" s="21">
        <v>742229</v>
      </c>
      <c r="D244" s="21">
        <v>752282</v>
      </c>
      <c r="E244" s="21">
        <v>759998</v>
      </c>
      <c r="F244" s="109">
        <f>100*E244/C244</f>
        <v>102.39400508468411</v>
      </c>
      <c r="G244" s="23">
        <f>100*E244/B244</f>
        <v>126.41350632069195</v>
      </c>
      <c r="H244" s="413">
        <f>B244/B245</f>
        <v>216.64864864864865</v>
      </c>
      <c r="I244" s="413">
        <f>C244/C245</f>
        <v>238.04650416933933</v>
      </c>
      <c r="J244" s="413">
        <f>D244/D245</f>
        <v>235.7511751801943</v>
      </c>
      <c r="K244" s="413">
        <f>E244/E245</f>
        <v>234.35029293863707</v>
      </c>
      <c r="L244" s="25">
        <f>100*K244/I244</f>
        <v>98.44727346717393</v>
      </c>
      <c r="M244" s="25">
        <f>100*K244/H244</f>
        <v>108.17066914582799</v>
      </c>
      <c r="N244" s="2"/>
      <c r="O244" s="100"/>
      <c r="Z244" s="2"/>
      <c r="AB244" s="136"/>
      <c r="AC244" s="136"/>
      <c r="AD244" s="136"/>
      <c r="AE244" s="136"/>
      <c r="AF244" s="136"/>
      <c r="AG244" s="38"/>
      <c r="AH244" s="143"/>
    </row>
    <row r="245" spans="1:34" ht="24" customHeight="1" thickBot="1">
      <c r="A245" s="15" t="s">
        <v>116</v>
      </c>
      <c r="B245" s="21">
        <v>2775</v>
      </c>
      <c r="C245" s="21">
        <v>3118</v>
      </c>
      <c r="D245" s="21">
        <v>3191</v>
      </c>
      <c r="E245" s="21">
        <v>3243</v>
      </c>
      <c r="F245" s="106" t="s">
        <v>107</v>
      </c>
      <c r="G245" s="13" t="s">
        <v>107</v>
      </c>
      <c r="H245" s="510"/>
      <c r="I245" s="510"/>
      <c r="J245" s="510"/>
      <c r="K245" s="510"/>
      <c r="L245" s="13" t="s">
        <v>107</v>
      </c>
      <c r="M245" s="13" t="s">
        <v>107</v>
      </c>
      <c r="N245" s="2"/>
      <c r="Z245" s="2"/>
      <c r="AB245" s="99"/>
      <c r="AC245" s="99"/>
      <c r="AD245" s="99"/>
      <c r="AE245" s="99"/>
      <c r="AF245" s="99"/>
      <c r="AG245" s="163"/>
      <c r="AH245" s="7"/>
    </row>
    <row r="246" spans="1:36" ht="31.5" customHeight="1" thickBot="1">
      <c r="A246" s="103"/>
      <c r="B246" s="103"/>
      <c r="C246" s="103"/>
      <c r="D246" s="103"/>
      <c r="E246" s="103"/>
      <c r="F246" s="103"/>
      <c r="G246" s="103"/>
      <c r="H246" s="103"/>
      <c r="I246" s="103"/>
      <c r="J246" s="103"/>
      <c r="K246" s="103"/>
      <c r="L246" s="103"/>
      <c r="M246" s="103"/>
      <c r="N246" s="103"/>
      <c r="O246" s="103"/>
      <c r="P246" s="2"/>
      <c r="Q246" s="100"/>
      <c r="AB246" s="2"/>
      <c r="AD246" s="136"/>
      <c r="AE246" s="136"/>
      <c r="AF246" s="136"/>
      <c r="AG246" s="136"/>
      <c r="AH246" s="136"/>
      <c r="AI246" s="163"/>
      <c r="AJ246" s="7"/>
    </row>
    <row r="247" spans="1:36" ht="21" customHeight="1" thickBot="1">
      <c r="A247" s="490" t="s">
        <v>141</v>
      </c>
      <c r="B247" s="492" t="s">
        <v>112</v>
      </c>
      <c r="C247" s="493"/>
      <c r="D247" s="493"/>
      <c r="E247" s="493"/>
      <c r="F247" s="494"/>
      <c r="G247" s="105" t="s">
        <v>121</v>
      </c>
      <c r="H247" s="11" t="s">
        <v>123</v>
      </c>
      <c r="I247" s="418" t="s">
        <v>140</v>
      </c>
      <c r="J247" s="411"/>
      <c r="K247" s="411"/>
      <c r="L247" s="411"/>
      <c r="M247" s="412"/>
      <c r="N247" s="11" t="s">
        <v>121</v>
      </c>
      <c r="O247" s="11" t="s">
        <v>123</v>
      </c>
      <c r="P247" s="2"/>
      <c r="AB247" s="2"/>
      <c r="AD247" s="81"/>
      <c r="AE247" s="79"/>
      <c r="AF247" s="79"/>
      <c r="AG247" s="79"/>
      <c r="AH247" s="79"/>
      <c r="AJ247" s="7"/>
    </row>
    <row r="248" spans="1:36" ht="18" customHeight="1" thickBot="1">
      <c r="A248" s="491"/>
      <c r="B248" s="12">
        <v>2001</v>
      </c>
      <c r="C248" s="12" t="s">
        <v>104</v>
      </c>
      <c r="D248" s="12">
        <v>2009</v>
      </c>
      <c r="E248" s="12">
        <v>2011</v>
      </c>
      <c r="F248" s="12">
        <v>2013</v>
      </c>
      <c r="G248" s="106" t="s">
        <v>114</v>
      </c>
      <c r="H248" s="13" t="s">
        <v>114</v>
      </c>
      <c r="I248" s="12">
        <v>2001</v>
      </c>
      <c r="J248" s="12">
        <v>2007</v>
      </c>
      <c r="K248" s="12">
        <v>2009</v>
      </c>
      <c r="L248" s="12">
        <v>2011</v>
      </c>
      <c r="M248" s="12">
        <v>2013</v>
      </c>
      <c r="N248" s="13" t="s">
        <v>114</v>
      </c>
      <c r="O248" s="13" t="s">
        <v>114</v>
      </c>
      <c r="P248" s="2"/>
      <c r="AB248" s="2"/>
      <c r="AD248" s="79"/>
      <c r="AE248" s="79"/>
      <c r="AF248" s="79"/>
      <c r="AG248" s="79"/>
      <c r="AH248" s="79"/>
      <c r="AJ248" s="7"/>
    </row>
    <row r="249" spans="1:34" ht="18" customHeight="1" thickBot="1">
      <c r="A249" s="14" t="s">
        <v>115</v>
      </c>
      <c r="B249" s="5">
        <v>217266</v>
      </c>
      <c r="C249" s="5">
        <v>303274</v>
      </c>
      <c r="D249" s="5">
        <v>256758</v>
      </c>
      <c r="E249" s="5">
        <v>264350</v>
      </c>
      <c r="F249" s="5">
        <v>278506</v>
      </c>
      <c r="G249" s="107">
        <f>100*F249/C249</f>
        <v>91.83312779862435</v>
      </c>
      <c r="H249" s="22">
        <f>100*F249/B249</f>
        <v>128.18664678320584</v>
      </c>
      <c r="I249" s="406">
        <f>1000*B249/B250</f>
        <v>45.711330588821674</v>
      </c>
      <c r="J249" s="406">
        <f>1000*C249/C250</f>
        <v>59.268254741280586</v>
      </c>
      <c r="K249" s="406">
        <f>1000*D249/D250</f>
        <v>49.83776783447428</v>
      </c>
      <c r="L249" s="406">
        <f>1000*E249/E250</f>
        <v>50.65381456660761</v>
      </c>
      <c r="M249" s="406">
        <f>1000*F249/F250</f>
        <v>53.59620889562435</v>
      </c>
      <c r="N249" s="24">
        <f>100*M249/J249</f>
        <v>90.42987536849868</v>
      </c>
      <c r="O249" s="24">
        <f>100*M249/I249</f>
        <v>117.24928634812231</v>
      </c>
      <c r="P249" s="2"/>
      <c r="AB249" s="2"/>
      <c r="AD249" s="82"/>
      <c r="AE249" s="80"/>
      <c r="AF249" s="80"/>
      <c r="AG249" s="80"/>
      <c r="AH249" s="161"/>
    </row>
    <row r="250" spans="1:34" ht="18" customHeight="1" thickBot="1">
      <c r="A250" s="15" t="s">
        <v>125</v>
      </c>
      <c r="B250" s="5">
        <v>4753001</v>
      </c>
      <c r="C250" s="5">
        <v>5116972</v>
      </c>
      <c r="D250" s="5">
        <v>5151876</v>
      </c>
      <c r="E250" s="5">
        <v>5218758</v>
      </c>
      <c r="F250" s="5">
        <v>5196375</v>
      </c>
      <c r="G250" s="108" t="s">
        <v>107</v>
      </c>
      <c r="H250" s="17" t="s">
        <v>107</v>
      </c>
      <c r="I250" s="405"/>
      <c r="J250" s="405"/>
      <c r="K250" s="405"/>
      <c r="L250" s="405"/>
      <c r="M250" s="405"/>
      <c r="N250" s="17" t="s">
        <v>107</v>
      </c>
      <c r="O250" s="17" t="s">
        <v>107</v>
      </c>
      <c r="P250" s="2"/>
      <c r="Q250" s="80"/>
      <c r="AB250" s="2"/>
      <c r="AD250" s="82"/>
      <c r="AE250" s="52"/>
      <c r="AF250" s="52"/>
      <c r="AG250" s="52"/>
      <c r="AH250" s="77"/>
    </row>
    <row r="251" spans="1:34" ht="21" customHeight="1" thickBot="1">
      <c r="A251" s="14" t="s">
        <v>122</v>
      </c>
      <c r="B251" s="5">
        <v>147669</v>
      </c>
      <c r="C251" s="5">
        <v>137197</v>
      </c>
      <c r="D251" s="5">
        <v>184231</v>
      </c>
      <c r="E251" s="5">
        <v>180850</v>
      </c>
      <c r="F251" s="5">
        <v>177647</v>
      </c>
      <c r="G251" s="107">
        <f>100*F251/C251</f>
        <v>129.48315196396422</v>
      </c>
      <c r="H251" s="22">
        <f>100*F251/B251</f>
        <v>120.30080788791147</v>
      </c>
      <c r="I251" s="406">
        <f>1000*B251/B252</f>
        <v>47.00832798263924</v>
      </c>
      <c r="J251" s="406">
        <f>1000*C251/C252</f>
        <v>45.341654524069114</v>
      </c>
      <c r="K251" s="406">
        <f>1000*D251/D252</f>
        <v>62.0093644638422</v>
      </c>
      <c r="L251" s="406">
        <f>1000*E251/E252</f>
        <v>62.97031881748809</v>
      </c>
      <c r="M251" s="406">
        <f>1000*F251/F252</f>
        <v>62.71282653406319</v>
      </c>
      <c r="N251" s="24">
        <f>100*M251/J251</f>
        <v>138.31172945127705</v>
      </c>
      <c r="O251" s="24">
        <f>100*M251/I251</f>
        <v>133.40790712067832</v>
      </c>
      <c r="P251" s="2"/>
      <c r="Q251" s="80"/>
      <c r="AB251" s="2"/>
      <c r="AD251" s="87"/>
      <c r="AE251" s="88"/>
      <c r="AF251" s="88"/>
      <c r="AG251" s="80"/>
      <c r="AH251" s="161"/>
    </row>
    <row r="252" spans="1:34" ht="18" customHeight="1" thickBot="1">
      <c r="A252" s="15" t="s">
        <v>125</v>
      </c>
      <c r="B252" s="5">
        <v>3141337</v>
      </c>
      <c r="C252" s="98">
        <v>3025849</v>
      </c>
      <c r="D252" s="5">
        <v>2971019</v>
      </c>
      <c r="E252" s="5">
        <v>2871988</v>
      </c>
      <c r="F252" s="5">
        <v>2832706</v>
      </c>
      <c r="G252" s="108" t="s">
        <v>107</v>
      </c>
      <c r="H252" s="17" t="s">
        <v>107</v>
      </c>
      <c r="I252" s="405"/>
      <c r="J252" s="405"/>
      <c r="K252" s="405"/>
      <c r="L252" s="405"/>
      <c r="M252" s="405"/>
      <c r="N252" s="17" t="s">
        <v>107</v>
      </c>
      <c r="O252" s="17" t="s">
        <v>107</v>
      </c>
      <c r="P252" s="2"/>
      <c r="Q252" s="80"/>
      <c r="AB252" s="2"/>
      <c r="AD252" s="164"/>
      <c r="AE252" s="164"/>
      <c r="AF252" s="164"/>
      <c r="AG252" s="164"/>
      <c r="AH252" s="164"/>
    </row>
    <row r="253" spans="1:34" ht="18" customHeight="1" thickBot="1">
      <c r="A253" s="16" t="s">
        <v>117</v>
      </c>
      <c r="B253" s="28" t="s">
        <v>117</v>
      </c>
      <c r="C253" s="28" t="s">
        <v>117</v>
      </c>
      <c r="D253" s="28" t="s">
        <v>117</v>
      </c>
      <c r="E253" s="28" t="s">
        <v>117</v>
      </c>
      <c r="F253" s="28" t="s">
        <v>117</v>
      </c>
      <c r="G253" s="108" t="s">
        <v>107</v>
      </c>
      <c r="H253" s="17" t="s">
        <v>107</v>
      </c>
      <c r="I253" s="18" t="s">
        <v>117</v>
      </c>
      <c r="J253" s="18" t="s">
        <v>117</v>
      </c>
      <c r="K253" s="18" t="s">
        <v>117</v>
      </c>
      <c r="L253" s="18" t="s">
        <v>117</v>
      </c>
      <c r="M253" s="18" t="s">
        <v>117</v>
      </c>
      <c r="N253" s="17" t="s">
        <v>107</v>
      </c>
      <c r="O253" s="17" t="s">
        <v>107</v>
      </c>
      <c r="P253" s="2"/>
      <c r="Q253" s="102"/>
      <c r="R253" s="1"/>
      <c r="S253" s="1"/>
      <c r="T253" s="1"/>
      <c r="U253" s="2"/>
      <c r="V253" s="2"/>
      <c r="AB253" s="2"/>
      <c r="AD253" s="165"/>
      <c r="AE253" s="165"/>
      <c r="AF253" s="165"/>
      <c r="AG253" s="165"/>
      <c r="AH253" s="165"/>
    </row>
    <row r="254" spans="1:34" ht="18" customHeight="1" thickBot="1">
      <c r="A254" s="14" t="s">
        <v>118</v>
      </c>
      <c r="B254" s="5">
        <v>406056</v>
      </c>
      <c r="C254" s="5">
        <v>480107</v>
      </c>
      <c r="D254" s="5">
        <v>482289</v>
      </c>
      <c r="E254" s="5">
        <v>486178</v>
      </c>
      <c r="F254" s="5">
        <v>497311</v>
      </c>
      <c r="G254" s="107">
        <f>100*F254/C254</f>
        <v>103.5833678742447</v>
      </c>
      <c r="H254" s="22">
        <f>100*F254/B254</f>
        <v>122.47350119195382</v>
      </c>
      <c r="I254" s="406">
        <f>1000*B254/B255</f>
        <v>42.06288113581464</v>
      </c>
      <c r="J254" s="406">
        <f>1000*C254/C255</f>
        <v>48.79657369908107</v>
      </c>
      <c r="K254" s="406">
        <f>1000*D254/D255</f>
        <v>49.037503920903745</v>
      </c>
      <c r="L254" s="404">
        <f>1000*E254/E255</f>
        <v>49.48663184666878</v>
      </c>
      <c r="M254" s="404">
        <f>1000*F254/F255</f>
        <v>50.928990602155174</v>
      </c>
      <c r="N254" s="24">
        <f>100*M254/J254</f>
        <v>104.37001359198761</v>
      </c>
      <c r="O254" s="24">
        <f>100*M254/I254</f>
        <v>121.0782267570146</v>
      </c>
      <c r="P254" s="2"/>
      <c r="Q254" s="80"/>
      <c r="R254" s="1"/>
      <c r="S254" s="1"/>
      <c r="T254" s="1"/>
      <c r="U254" s="2"/>
      <c r="V254" s="2"/>
      <c r="AB254" s="2"/>
      <c r="AD254" s="164"/>
      <c r="AE254" s="164"/>
      <c r="AF254" s="164"/>
      <c r="AG254" s="164"/>
      <c r="AH254" s="164"/>
    </row>
    <row r="255" spans="1:34" ht="18" customHeight="1" thickBot="1">
      <c r="A255" s="15" t="s">
        <v>125</v>
      </c>
      <c r="B255" s="5">
        <v>9653547</v>
      </c>
      <c r="C255" s="98">
        <v>9838949</v>
      </c>
      <c r="D255" s="5">
        <v>9835105</v>
      </c>
      <c r="E255" s="5">
        <v>9824431</v>
      </c>
      <c r="F255" s="5">
        <v>9764792</v>
      </c>
      <c r="G255" s="108" t="s">
        <v>107</v>
      </c>
      <c r="H255" s="17" t="s">
        <v>107</v>
      </c>
      <c r="I255" s="405"/>
      <c r="J255" s="405"/>
      <c r="K255" s="405"/>
      <c r="L255" s="405"/>
      <c r="M255" s="405"/>
      <c r="N255" s="17" t="s">
        <v>107</v>
      </c>
      <c r="O255" s="17" t="s">
        <v>107</v>
      </c>
      <c r="P255" s="2"/>
      <c r="Q255" s="80"/>
      <c r="R255" s="1"/>
      <c r="S255" s="1"/>
      <c r="T255" s="1"/>
      <c r="U255" s="2"/>
      <c r="V255" s="2"/>
      <c r="AB255" s="2"/>
      <c r="AD255" s="99"/>
      <c r="AE255" s="99"/>
      <c r="AF255" s="99"/>
      <c r="AG255" s="99"/>
      <c r="AH255" s="99"/>
    </row>
    <row r="256" spans="1:34" ht="18" customHeight="1" thickBot="1">
      <c r="A256" s="16" t="s">
        <v>117</v>
      </c>
      <c r="B256" s="28" t="s">
        <v>117</v>
      </c>
      <c r="C256" s="28" t="s">
        <v>117</v>
      </c>
      <c r="D256" s="28" t="s">
        <v>117</v>
      </c>
      <c r="E256" s="28" t="s">
        <v>117</v>
      </c>
      <c r="F256" s="28" t="s">
        <v>117</v>
      </c>
      <c r="G256" s="108" t="s">
        <v>107</v>
      </c>
      <c r="H256" s="17" t="s">
        <v>107</v>
      </c>
      <c r="I256" s="18" t="s">
        <v>117</v>
      </c>
      <c r="J256" s="18" t="s">
        <v>117</v>
      </c>
      <c r="K256" s="18" t="s">
        <v>117</v>
      </c>
      <c r="L256" s="18" t="s">
        <v>117</v>
      </c>
      <c r="M256" s="18" t="s">
        <v>117</v>
      </c>
      <c r="N256" s="17" t="s">
        <v>107</v>
      </c>
      <c r="O256" s="17" t="s">
        <v>107</v>
      </c>
      <c r="P256" s="2"/>
      <c r="Q256" s="80"/>
      <c r="R256" s="1"/>
      <c r="S256" s="1"/>
      <c r="T256" s="1"/>
      <c r="U256" s="2"/>
      <c r="V256" s="2"/>
      <c r="AB256" s="2"/>
      <c r="AD256" s="79"/>
      <c r="AE256" s="79"/>
      <c r="AF256" s="79"/>
      <c r="AG256" s="79"/>
      <c r="AH256" s="79"/>
    </row>
    <row r="257" spans="1:35" ht="18" customHeight="1" thickBot="1">
      <c r="A257" s="20" t="s">
        <v>120</v>
      </c>
      <c r="B257" s="5">
        <v>601200</v>
      </c>
      <c r="C257" s="5">
        <v>733807</v>
      </c>
      <c r="D257" s="5">
        <v>744436</v>
      </c>
      <c r="E257" s="5">
        <v>752282</v>
      </c>
      <c r="F257" s="5">
        <v>759998</v>
      </c>
      <c r="G257" s="109">
        <f>100*F257/C257</f>
        <v>103.56919462474465</v>
      </c>
      <c r="H257" s="23">
        <f>100*F257/B257</f>
        <v>126.41350632069195</v>
      </c>
      <c r="I257" s="502">
        <f>1000*B257/B258</f>
        <v>62.27762707324054</v>
      </c>
      <c r="J257" s="502">
        <f>1000*C257/C258</f>
        <v>74.58184812219272</v>
      </c>
      <c r="K257" s="502">
        <f>1000*D257/D258</f>
        <v>75.69171859375167</v>
      </c>
      <c r="L257" s="413">
        <f>1000*E257/E258</f>
        <v>76.57257707850968</v>
      </c>
      <c r="M257" s="413">
        <f>1000*F257/F258</f>
        <v>77.83043407376215</v>
      </c>
      <c r="N257" s="25">
        <f>100*M257/J257</f>
        <v>104.3557327062304</v>
      </c>
      <c r="O257" s="25">
        <f>100*M257/I257</f>
        <v>124.97334553583906</v>
      </c>
      <c r="P257" s="2"/>
      <c r="AB257" s="2"/>
      <c r="AD257" s="82"/>
      <c r="AE257" s="80"/>
      <c r="AF257" s="80"/>
      <c r="AG257" s="80"/>
      <c r="AH257" s="83"/>
      <c r="AI257" s="29"/>
    </row>
    <row r="258" spans="1:35" ht="18" customHeight="1" thickBot="1">
      <c r="A258" s="15" t="s">
        <v>125</v>
      </c>
      <c r="B258" s="5">
        <v>9653547</v>
      </c>
      <c r="C258" s="98">
        <v>9838949</v>
      </c>
      <c r="D258" s="5">
        <v>9835105</v>
      </c>
      <c r="E258" s="5">
        <v>9824431</v>
      </c>
      <c r="F258" s="5">
        <v>9764792</v>
      </c>
      <c r="G258" s="106" t="s">
        <v>107</v>
      </c>
      <c r="H258" s="13" t="s">
        <v>107</v>
      </c>
      <c r="I258" s="414"/>
      <c r="J258" s="414"/>
      <c r="K258" s="414"/>
      <c r="L258" s="414"/>
      <c r="M258" s="414"/>
      <c r="N258" s="13" t="s">
        <v>107</v>
      </c>
      <c r="O258" s="13" t="s">
        <v>107</v>
      </c>
      <c r="P258" s="2"/>
      <c r="AB258" s="2"/>
      <c r="AD258" s="82"/>
      <c r="AE258" s="80"/>
      <c r="AF258" s="80"/>
      <c r="AG258" s="80"/>
      <c r="AH258" s="83"/>
      <c r="AI258" s="34"/>
    </row>
    <row r="259" spans="1:35" ht="33.75" customHeight="1">
      <c r="A259" s="495" t="s">
        <v>7</v>
      </c>
      <c r="B259" s="495"/>
      <c r="C259" s="495"/>
      <c r="D259" s="495"/>
      <c r="E259" s="495"/>
      <c r="F259" s="495"/>
      <c r="G259" s="495"/>
      <c r="H259" s="495"/>
      <c r="I259" s="495"/>
      <c r="J259" s="495"/>
      <c r="K259" s="495"/>
      <c r="L259" s="495"/>
      <c r="M259" s="495"/>
      <c r="N259" s="495"/>
      <c r="O259" s="495"/>
      <c r="P259" s="2"/>
      <c r="AB259" s="2"/>
      <c r="AD259" s="79"/>
      <c r="AE259" s="84"/>
      <c r="AF259" s="85"/>
      <c r="AG259" s="85"/>
      <c r="AH259" s="85"/>
      <c r="AI259" s="34"/>
    </row>
    <row r="260" spans="1:35" ht="33.75" customHeight="1" thickBot="1">
      <c r="A260" s="103"/>
      <c r="B260" s="103"/>
      <c r="C260" s="103"/>
      <c r="D260" s="103"/>
      <c r="E260" s="103"/>
      <c r="F260" s="103"/>
      <c r="G260" s="103"/>
      <c r="H260" s="103"/>
      <c r="I260" s="103"/>
      <c r="J260" s="103"/>
      <c r="K260" s="103"/>
      <c r="L260" s="103"/>
      <c r="M260" s="103"/>
      <c r="N260" s="103"/>
      <c r="O260" s="103"/>
      <c r="P260" s="2"/>
      <c r="AB260" s="2"/>
      <c r="AD260" s="79"/>
      <c r="AE260" s="84"/>
      <c r="AF260" s="85"/>
      <c r="AG260" s="85"/>
      <c r="AH260" s="85"/>
      <c r="AI260" s="34"/>
    </row>
    <row r="261" spans="1:34" ht="21" customHeight="1" thickBot="1">
      <c r="A261" s="490" t="s">
        <v>265</v>
      </c>
      <c r="B261" s="492" t="s">
        <v>112</v>
      </c>
      <c r="C261" s="493"/>
      <c r="D261" s="493"/>
      <c r="E261" s="494"/>
      <c r="F261" s="105" t="s">
        <v>121</v>
      </c>
      <c r="G261" s="11" t="s">
        <v>123</v>
      </c>
      <c r="H261" s="418" t="s">
        <v>140</v>
      </c>
      <c r="I261" s="411"/>
      <c r="J261" s="411"/>
      <c r="K261" s="412"/>
      <c r="L261" s="11" t="s">
        <v>121</v>
      </c>
      <c r="M261" s="11" t="s">
        <v>123</v>
      </c>
      <c r="N261" s="2"/>
      <c r="Z261" s="2"/>
      <c r="AB261" s="81"/>
      <c r="AC261" s="79"/>
      <c r="AD261" s="79"/>
      <c r="AE261" s="79"/>
      <c r="AF261" s="79"/>
      <c r="AH261" s="7"/>
    </row>
    <row r="262" spans="1:34" ht="18" customHeight="1" thickBot="1">
      <c r="A262" s="491"/>
      <c r="B262" s="12">
        <v>2001</v>
      </c>
      <c r="C262" s="12">
        <v>2009</v>
      </c>
      <c r="D262" s="12">
        <v>2011</v>
      </c>
      <c r="E262" s="12">
        <v>2013</v>
      </c>
      <c r="F262" s="106" t="s">
        <v>114</v>
      </c>
      <c r="G262" s="13" t="s">
        <v>114</v>
      </c>
      <c r="H262" s="12">
        <v>2001</v>
      </c>
      <c r="I262" s="12">
        <v>2009</v>
      </c>
      <c r="J262" s="12">
        <v>2011</v>
      </c>
      <c r="K262" s="12">
        <v>2013</v>
      </c>
      <c r="L262" s="13" t="s">
        <v>114</v>
      </c>
      <c r="M262" s="13" t="s">
        <v>114</v>
      </c>
      <c r="N262" s="2"/>
      <c r="Z262" s="2"/>
      <c r="AB262" s="79"/>
      <c r="AC262" s="79"/>
      <c r="AD262" s="79"/>
      <c r="AE262" s="79"/>
      <c r="AF262" s="79"/>
      <c r="AH262" s="7"/>
    </row>
    <row r="263" spans="1:32" ht="18" customHeight="1" thickBot="1">
      <c r="A263" s="14" t="s">
        <v>115</v>
      </c>
      <c r="B263" s="5">
        <v>217266</v>
      </c>
      <c r="C263" s="5">
        <v>256758</v>
      </c>
      <c r="D263" s="5">
        <v>264350</v>
      </c>
      <c r="E263" s="5">
        <v>278506</v>
      </c>
      <c r="F263" s="107">
        <f>100*E263/C263</f>
        <v>108.47023267045233</v>
      </c>
      <c r="G263" s="22">
        <f>100*E263/B263</f>
        <v>128.18664678320584</v>
      </c>
      <c r="H263" s="406">
        <f>1000*B263/B264</f>
        <v>45.711330588821674</v>
      </c>
      <c r="I263" s="406">
        <f>1000*C263/C264</f>
        <v>49.83776783447428</v>
      </c>
      <c r="J263" s="406">
        <f>1000*D263/D264</f>
        <v>50.65381456660761</v>
      </c>
      <c r="K263" s="406">
        <f>1000*E263/E264</f>
        <v>53.59620889562435</v>
      </c>
      <c r="L263" s="24">
        <f>100*K263/I263</f>
        <v>107.54135111675336</v>
      </c>
      <c r="M263" s="24">
        <f>100*K263/H263</f>
        <v>117.24928634812231</v>
      </c>
      <c r="N263" s="2"/>
      <c r="Z263" s="2"/>
      <c r="AB263" s="82"/>
      <c r="AC263" s="80"/>
      <c r="AD263" s="80"/>
      <c r="AE263" s="80"/>
      <c r="AF263" s="161"/>
    </row>
    <row r="264" spans="1:32" ht="18" customHeight="1" thickBot="1">
      <c r="A264" s="15" t="s">
        <v>125</v>
      </c>
      <c r="B264" s="5">
        <v>4753001</v>
      </c>
      <c r="C264" s="5">
        <v>5151876</v>
      </c>
      <c r="D264" s="5">
        <v>5218758</v>
      </c>
      <c r="E264" s="5">
        <v>5196375</v>
      </c>
      <c r="F264" s="108" t="s">
        <v>107</v>
      </c>
      <c r="G264" s="17" t="s">
        <v>107</v>
      </c>
      <c r="H264" s="405"/>
      <c r="I264" s="405"/>
      <c r="J264" s="405"/>
      <c r="K264" s="405"/>
      <c r="L264" s="17" t="s">
        <v>107</v>
      </c>
      <c r="M264" s="17" t="s">
        <v>107</v>
      </c>
      <c r="N264" s="2"/>
      <c r="O264" s="80"/>
      <c r="Z264" s="2"/>
      <c r="AB264" s="82"/>
      <c r="AC264" s="52"/>
      <c r="AD264" s="52"/>
      <c r="AE264" s="52"/>
      <c r="AF264" s="77"/>
    </row>
    <row r="265" spans="1:32" ht="21" customHeight="1" thickBot="1">
      <c r="A265" s="14" t="s">
        <v>122</v>
      </c>
      <c r="B265" s="5">
        <v>147669</v>
      </c>
      <c r="C265" s="5">
        <v>184231</v>
      </c>
      <c r="D265" s="5">
        <v>180850</v>
      </c>
      <c r="E265" s="5">
        <v>177647</v>
      </c>
      <c r="F265" s="107">
        <f>100*E265/C265</f>
        <v>96.42622577090718</v>
      </c>
      <c r="G265" s="22">
        <f>100*E265/B265</f>
        <v>120.30080788791147</v>
      </c>
      <c r="H265" s="406">
        <f>1000*B265/B266</f>
        <v>47.00832798263924</v>
      </c>
      <c r="I265" s="406">
        <f>1000*C265/C266</f>
        <v>62.0093644638422</v>
      </c>
      <c r="J265" s="406">
        <f>1000*D265/D266</f>
        <v>62.97031881748809</v>
      </c>
      <c r="K265" s="406">
        <f>1000*E265/E266</f>
        <v>62.71282653406319</v>
      </c>
      <c r="L265" s="24">
        <f>100*K265/I265</f>
        <v>101.13444489603046</v>
      </c>
      <c r="M265" s="24">
        <f>100*K265/H265</f>
        <v>133.40790712067832</v>
      </c>
      <c r="N265" s="2"/>
      <c r="O265" s="80"/>
      <c r="Z265" s="2"/>
      <c r="AB265" s="87"/>
      <c r="AC265" s="88"/>
      <c r="AD265" s="88"/>
      <c r="AE265" s="80"/>
      <c r="AF265" s="161"/>
    </row>
    <row r="266" spans="1:32" ht="18" customHeight="1" thickBot="1">
      <c r="A266" s="15" t="s">
        <v>125</v>
      </c>
      <c r="B266" s="5">
        <v>3141337</v>
      </c>
      <c r="C266" s="5">
        <v>2971019</v>
      </c>
      <c r="D266" s="5">
        <v>2871988</v>
      </c>
      <c r="E266" s="5">
        <v>2832706</v>
      </c>
      <c r="F266" s="108" t="s">
        <v>107</v>
      </c>
      <c r="G266" s="17" t="s">
        <v>107</v>
      </c>
      <c r="H266" s="405"/>
      <c r="I266" s="405"/>
      <c r="J266" s="405"/>
      <c r="K266" s="405"/>
      <c r="L266" s="17" t="s">
        <v>107</v>
      </c>
      <c r="M266" s="17" t="s">
        <v>107</v>
      </c>
      <c r="N266" s="2"/>
      <c r="O266" s="80"/>
      <c r="Z266" s="2"/>
      <c r="AB266" s="164"/>
      <c r="AC266" s="164"/>
      <c r="AD266" s="164"/>
      <c r="AE266" s="164"/>
      <c r="AF266" s="164"/>
    </row>
    <row r="267" spans="1:32" ht="18" customHeight="1" thickBot="1">
      <c r="A267" s="16" t="s">
        <v>117</v>
      </c>
      <c r="B267" s="28" t="s">
        <v>117</v>
      </c>
      <c r="C267" s="28" t="s">
        <v>117</v>
      </c>
      <c r="D267" s="28" t="s">
        <v>117</v>
      </c>
      <c r="E267" s="28" t="s">
        <v>117</v>
      </c>
      <c r="F267" s="108" t="s">
        <v>107</v>
      </c>
      <c r="G267" s="17" t="s">
        <v>107</v>
      </c>
      <c r="H267" s="18" t="s">
        <v>117</v>
      </c>
      <c r="I267" s="18" t="s">
        <v>117</v>
      </c>
      <c r="J267" s="18" t="s">
        <v>117</v>
      </c>
      <c r="K267" s="18" t="s">
        <v>117</v>
      </c>
      <c r="L267" s="17" t="s">
        <v>107</v>
      </c>
      <c r="M267" s="17" t="s">
        <v>107</v>
      </c>
      <c r="N267" s="2"/>
      <c r="O267" s="102"/>
      <c r="P267" s="1"/>
      <c r="Q267" s="1"/>
      <c r="R267" s="1"/>
      <c r="S267" s="2"/>
      <c r="T267" s="2"/>
      <c r="Z267" s="2"/>
      <c r="AB267" s="165"/>
      <c r="AC267" s="165"/>
      <c r="AD267" s="165"/>
      <c r="AE267" s="165"/>
      <c r="AF267" s="165"/>
    </row>
    <row r="268" spans="1:32" ht="18" customHeight="1" thickBot="1">
      <c r="A268" s="14" t="s">
        <v>118</v>
      </c>
      <c r="B268" s="5">
        <v>406056</v>
      </c>
      <c r="C268" s="5">
        <v>482289</v>
      </c>
      <c r="D268" s="5">
        <v>486178</v>
      </c>
      <c r="E268" s="5">
        <v>497311</v>
      </c>
      <c r="F268" s="107">
        <f>100*E268/C268</f>
        <v>103.11472996481363</v>
      </c>
      <c r="G268" s="22">
        <f>100*E268/B268</f>
        <v>122.47350119195382</v>
      </c>
      <c r="H268" s="406">
        <f>1000*B268/B269</f>
        <v>42.06288113581464</v>
      </c>
      <c r="I268" s="406">
        <f>1000*C268/C269</f>
        <v>49.037503920903745</v>
      </c>
      <c r="J268" s="404">
        <f>1000*D268/D269</f>
        <v>49.48663184666878</v>
      </c>
      <c r="K268" s="404">
        <f>1000*E268/E269</f>
        <v>50.928990602155174</v>
      </c>
      <c r="L268" s="24">
        <f>100*K268/I268</f>
        <v>103.85722463423576</v>
      </c>
      <c r="M268" s="24">
        <f>100*K268/H268</f>
        <v>121.0782267570146</v>
      </c>
      <c r="N268" s="2"/>
      <c r="O268" s="80"/>
      <c r="P268" s="1"/>
      <c r="Q268" s="1"/>
      <c r="R268" s="1"/>
      <c r="S268" s="2"/>
      <c r="T268" s="2"/>
      <c r="Z268" s="2"/>
      <c r="AB268" s="164"/>
      <c r="AC268" s="164"/>
      <c r="AD268" s="164"/>
      <c r="AE268" s="164"/>
      <c r="AF268" s="164"/>
    </row>
    <row r="269" spans="1:32" ht="18" customHeight="1" thickBot="1">
      <c r="A269" s="15" t="s">
        <v>125</v>
      </c>
      <c r="B269" s="5">
        <v>9653547</v>
      </c>
      <c r="C269" s="5">
        <v>9835105</v>
      </c>
      <c r="D269" s="5">
        <v>9824431</v>
      </c>
      <c r="E269" s="5">
        <v>9764792</v>
      </c>
      <c r="F269" s="108" t="s">
        <v>107</v>
      </c>
      <c r="G269" s="17" t="s">
        <v>107</v>
      </c>
      <c r="H269" s="405"/>
      <c r="I269" s="405"/>
      <c r="J269" s="405"/>
      <c r="K269" s="405"/>
      <c r="L269" s="17" t="s">
        <v>107</v>
      </c>
      <c r="M269" s="17" t="s">
        <v>107</v>
      </c>
      <c r="N269" s="2"/>
      <c r="O269" s="80"/>
      <c r="P269" s="1"/>
      <c r="Q269" s="1"/>
      <c r="R269" s="1"/>
      <c r="S269" s="2"/>
      <c r="T269" s="2"/>
      <c r="Z269" s="2"/>
      <c r="AB269" s="99"/>
      <c r="AC269" s="99"/>
      <c r="AD269" s="99"/>
      <c r="AE269" s="99"/>
      <c r="AF269" s="99"/>
    </row>
    <row r="270" spans="1:32" ht="18" customHeight="1" thickBot="1">
      <c r="A270" s="16" t="s">
        <v>117</v>
      </c>
      <c r="B270" s="28" t="s">
        <v>117</v>
      </c>
      <c r="C270" s="28" t="s">
        <v>117</v>
      </c>
      <c r="D270" s="28" t="s">
        <v>117</v>
      </c>
      <c r="E270" s="28" t="s">
        <v>117</v>
      </c>
      <c r="F270" s="108" t="s">
        <v>107</v>
      </c>
      <c r="G270" s="17" t="s">
        <v>107</v>
      </c>
      <c r="H270" s="18" t="s">
        <v>117</v>
      </c>
      <c r="I270" s="18" t="s">
        <v>117</v>
      </c>
      <c r="J270" s="18" t="s">
        <v>117</v>
      </c>
      <c r="K270" s="18" t="s">
        <v>117</v>
      </c>
      <c r="L270" s="17" t="s">
        <v>107</v>
      </c>
      <c r="M270" s="17" t="s">
        <v>107</v>
      </c>
      <c r="N270" s="2"/>
      <c r="O270" s="80"/>
      <c r="P270" s="1"/>
      <c r="Q270" s="1"/>
      <c r="R270" s="1"/>
      <c r="S270" s="2"/>
      <c r="T270" s="2"/>
      <c r="Z270" s="2"/>
      <c r="AB270" s="79"/>
      <c r="AC270" s="79"/>
      <c r="AD270" s="79"/>
      <c r="AE270" s="79"/>
      <c r="AF270" s="79"/>
    </row>
    <row r="271" spans="1:33" ht="18" customHeight="1" thickBot="1">
      <c r="A271" s="32" t="s">
        <v>120</v>
      </c>
      <c r="B271" s="5">
        <v>601200</v>
      </c>
      <c r="C271" s="5">
        <v>744436</v>
      </c>
      <c r="D271" s="5">
        <v>752282</v>
      </c>
      <c r="E271" s="5">
        <v>759998</v>
      </c>
      <c r="F271" s="109">
        <f>100*E271/C271</f>
        <v>102.0904416229199</v>
      </c>
      <c r="G271" s="23">
        <f>100*E271/B271</f>
        <v>126.41350632069195</v>
      </c>
      <c r="H271" s="502">
        <f>1000*B271/B272</f>
        <v>62.27762707324054</v>
      </c>
      <c r="I271" s="502">
        <f>1000*C271/C272</f>
        <v>75.69171859375167</v>
      </c>
      <c r="J271" s="413">
        <f>1000*D271/D272</f>
        <v>76.57257707850968</v>
      </c>
      <c r="K271" s="413">
        <f>1000*E271/E272</f>
        <v>77.83043407376215</v>
      </c>
      <c r="L271" s="25">
        <f>100*K271/I271</f>
        <v>102.82556073470768</v>
      </c>
      <c r="M271" s="25">
        <f>100*K271/H271</f>
        <v>124.97334553583906</v>
      </c>
      <c r="N271" s="2"/>
      <c r="Z271" s="2"/>
      <c r="AB271" s="82"/>
      <c r="AC271" s="80"/>
      <c r="AD271" s="80"/>
      <c r="AE271" s="80"/>
      <c r="AF271" s="83"/>
      <c r="AG271" s="29"/>
    </row>
    <row r="272" spans="1:33" ht="18" customHeight="1" thickBot="1">
      <c r="A272" s="15" t="s">
        <v>125</v>
      </c>
      <c r="B272" s="5">
        <v>9653547</v>
      </c>
      <c r="C272" s="5">
        <v>9835105</v>
      </c>
      <c r="D272" s="5">
        <v>9824431</v>
      </c>
      <c r="E272" s="5">
        <v>9764792</v>
      </c>
      <c r="F272" s="106" t="s">
        <v>107</v>
      </c>
      <c r="G272" s="13" t="s">
        <v>107</v>
      </c>
      <c r="H272" s="414"/>
      <c r="I272" s="414"/>
      <c r="J272" s="414"/>
      <c r="K272" s="414"/>
      <c r="L272" s="13" t="s">
        <v>107</v>
      </c>
      <c r="M272" s="13" t="s">
        <v>107</v>
      </c>
      <c r="N272" s="2"/>
      <c r="Z272" s="2"/>
      <c r="AB272" s="82"/>
      <c r="AC272" s="80"/>
      <c r="AD272" s="80"/>
      <c r="AE272" s="80"/>
      <c r="AF272" s="83"/>
      <c r="AG272" s="34"/>
    </row>
    <row r="273" spans="1:35" ht="33.75" customHeight="1" thickBot="1">
      <c r="A273" s="103"/>
      <c r="B273" s="103"/>
      <c r="C273" s="103"/>
      <c r="D273" s="103"/>
      <c r="E273" s="103"/>
      <c r="F273" s="103"/>
      <c r="G273" s="103"/>
      <c r="H273" s="103"/>
      <c r="I273" s="103"/>
      <c r="J273" s="103"/>
      <c r="K273" s="103"/>
      <c r="L273" s="103"/>
      <c r="M273" s="103"/>
      <c r="N273" s="103"/>
      <c r="O273" s="103"/>
      <c r="P273" s="2"/>
      <c r="AB273" s="2"/>
      <c r="AD273" s="79"/>
      <c r="AE273" s="84"/>
      <c r="AF273" s="85"/>
      <c r="AG273" s="85"/>
      <c r="AH273" s="85"/>
      <c r="AI273" s="34"/>
    </row>
    <row r="274" spans="1:34" ht="21" customHeight="1" thickBot="1">
      <c r="A274" s="490" t="s">
        <v>143</v>
      </c>
      <c r="B274" s="492" t="s">
        <v>127</v>
      </c>
      <c r="C274" s="493"/>
      <c r="D274" s="493"/>
      <c r="E274" s="493"/>
      <c r="F274" s="494"/>
      <c r="G274" s="105" t="s">
        <v>121</v>
      </c>
      <c r="H274" s="11" t="s">
        <v>123</v>
      </c>
      <c r="I274" s="418" t="s">
        <v>128</v>
      </c>
      <c r="J274" s="411"/>
      <c r="K274" s="411"/>
      <c r="L274" s="411"/>
      <c r="M274" s="412"/>
      <c r="N274" s="11" t="s">
        <v>121</v>
      </c>
      <c r="O274" s="11" t="s">
        <v>123</v>
      </c>
      <c r="P274" s="2"/>
      <c r="Q274" s="3"/>
      <c r="R274" s="1"/>
      <c r="S274" s="1"/>
      <c r="T274" s="1"/>
      <c r="U274" s="2"/>
      <c r="V274" s="2"/>
      <c r="AB274" s="2"/>
      <c r="AD274" s="79"/>
      <c r="AE274" s="84"/>
      <c r="AF274" s="85"/>
      <c r="AG274" s="85"/>
      <c r="AH274" s="85"/>
    </row>
    <row r="275" spans="1:34" ht="21" customHeight="1" thickBot="1">
      <c r="A275" s="491"/>
      <c r="B275" s="12">
        <v>2001</v>
      </c>
      <c r="C275" s="12" t="s">
        <v>104</v>
      </c>
      <c r="D275" s="12">
        <v>2009</v>
      </c>
      <c r="E275" s="12">
        <v>2011</v>
      </c>
      <c r="F275" s="12">
        <v>2013</v>
      </c>
      <c r="G275" s="106" t="s">
        <v>114</v>
      </c>
      <c r="H275" s="13" t="s">
        <v>114</v>
      </c>
      <c r="I275" s="12">
        <v>2001</v>
      </c>
      <c r="J275" s="12">
        <v>2007</v>
      </c>
      <c r="K275" s="12">
        <v>2009</v>
      </c>
      <c r="L275" s="12">
        <v>2011</v>
      </c>
      <c r="M275" s="12">
        <v>2013</v>
      </c>
      <c r="N275" s="13" t="s">
        <v>114</v>
      </c>
      <c r="O275" s="13" t="s">
        <v>114</v>
      </c>
      <c r="P275" s="2"/>
      <c r="Q275" s="3"/>
      <c r="R275" s="1"/>
      <c r="S275" s="1"/>
      <c r="T275" s="1"/>
      <c r="U275" s="2"/>
      <c r="V275" s="2"/>
      <c r="W275" s="2"/>
      <c r="X275" s="2"/>
      <c r="Y275" s="2"/>
      <c r="Z275" s="2"/>
      <c r="AA275" s="2"/>
      <c r="AB275" s="2"/>
      <c r="AD275" s="82"/>
      <c r="AE275" s="52"/>
      <c r="AF275" s="52"/>
      <c r="AG275" s="52"/>
      <c r="AH275" s="86"/>
    </row>
    <row r="276" spans="1:34" ht="21" customHeight="1" thickBot="1">
      <c r="A276" s="14" t="s">
        <v>115</v>
      </c>
      <c r="B276" s="5">
        <v>10081</v>
      </c>
      <c r="C276" s="5">
        <v>12535</v>
      </c>
      <c r="D276" s="5">
        <v>13035</v>
      </c>
      <c r="E276" s="5">
        <v>13588</v>
      </c>
      <c r="F276" s="5">
        <v>13852</v>
      </c>
      <c r="G276" s="107">
        <f>100*F276/C276</f>
        <v>110.50658157159953</v>
      </c>
      <c r="H276" s="22">
        <f>100*F276/B276</f>
        <v>137.40700327348478</v>
      </c>
      <c r="I276" s="406">
        <f>B276/B277</f>
        <v>33.05245901639344</v>
      </c>
      <c r="J276" s="406">
        <f>C276/C277</f>
        <v>37.756024096385545</v>
      </c>
      <c r="K276" s="406">
        <f>D276/D277</f>
        <v>38.338235294117645</v>
      </c>
      <c r="L276" s="406">
        <f>E276/E277</f>
        <v>37.6398891966759</v>
      </c>
      <c r="M276" s="406">
        <f>F276/F277</f>
        <v>37.13672922252011</v>
      </c>
      <c r="N276" s="24">
        <f>100*M276/J276</f>
        <v>98.3597455275363</v>
      </c>
      <c r="O276" s="24">
        <f>100*M276/I276</f>
        <v>112.35693297161625</v>
      </c>
      <c r="P276" s="2"/>
      <c r="Q276" s="3"/>
      <c r="R276" s="1"/>
      <c r="S276" s="1"/>
      <c r="T276" s="1"/>
      <c r="U276" s="2"/>
      <c r="V276" s="2"/>
      <c r="W276" s="2"/>
      <c r="X276" s="2"/>
      <c r="Y276" s="2"/>
      <c r="Z276" s="2"/>
      <c r="AA276" s="2"/>
      <c r="AB276" s="2"/>
      <c r="AD276" s="87"/>
      <c r="AE276" s="88"/>
      <c r="AF276" s="88"/>
      <c r="AG276" s="80"/>
      <c r="AH276" s="83"/>
    </row>
    <row r="277" spans="1:28" ht="21" customHeight="1" thickBot="1">
      <c r="A277" s="15" t="s">
        <v>116</v>
      </c>
      <c r="B277" s="5">
        <v>305</v>
      </c>
      <c r="C277" s="5">
        <v>332</v>
      </c>
      <c r="D277" s="5">
        <v>340</v>
      </c>
      <c r="E277" s="5">
        <v>361</v>
      </c>
      <c r="F277" s="5">
        <v>373</v>
      </c>
      <c r="G277" s="108" t="s">
        <v>107</v>
      </c>
      <c r="H277" s="17" t="s">
        <v>107</v>
      </c>
      <c r="I277" s="405"/>
      <c r="J277" s="405"/>
      <c r="K277" s="405"/>
      <c r="L277" s="405"/>
      <c r="M277" s="405"/>
      <c r="N277" s="17" t="s">
        <v>107</v>
      </c>
      <c r="O277" s="17" t="s">
        <v>107</v>
      </c>
      <c r="P277" s="2"/>
      <c r="Q277" s="3"/>
      <c r="R277" s="1"/>
      <c r="S277" s="1"/>
      <c r="T277" s="1"/>
      <c r="U277" s="2"/>
      <c r="V277" s="2"/>
      <c r="W277" s="2"/>
      <c r="X277" s="2"/>
      <c r="Y277" s="2"/>
      <c r="Z277" s="2"/>
      <c r="AA277" s="2"/>
      <c r="AB277" s="2"/>
    </row>
    <row r="278" spans="1:28" ht="21" customHeight="1" thickBot="1">
      <c r="A278" s="14" t="s">
        <v>122</v>
      </c>
      <c r="B278" s="5">
        <v>30316</v>
      </c>
      <c r="C278" s="5">
        <v>25121</v>
      </c>
      <c r="D278" s="5">
        <v>37508</v>
      </c>
      <c r="E278" s="5">
        <v>37930</v>
      </c>
      <c r="F278" s="5">
        <v>38631</v>
      </c>
      <c r="G278" s="107">
        <f>100*F278/C278</f>
        <v>153.77970622188607</v>
      </c>
      <c r="H278" s="22">
        <f>100*F278/B278</f>
        <v>127.42776091832695</v>
      </c>
      <c r="I278" s="406">
        <f>B278/B279</f>
        <v>13.221107719145225</v>
      </c>
      <c r="J278" s="406">
        <f>C278/C279</f>
        <v>8.820575842696629</v>
      </c>
      <c r="K278" s="406">
        <f>D278/D279</f>
        <v>14.426153846153847</v>
      </c>
      <c r="L278" s="406">
        <f>E278/E279</f>
        <v>14.302413273001509</v>
      </c>
      <c r="M278" s="406">
        <f>F278/F279</f>
        <v>14.339643652561247</v>
      </c>
      <c r="N278" s="24">
        <f>100*M278/J278</f>
        <v>162.57037985149648</v>
      </c>
      <c r="O278" s="24">
        <f>100*M278/I278</f>
        <v>108.46022857673485</v>
      </c>
      <c r="P278" s="2"/>
      <c r="Q278" s="3"/>
      <c r="R278" s="1"/>
      <c r="S278" s="1"/>
      <c r="T278" s="1"/>
      <c r="U278" s="2"/>
      <c r="V278" s="2"/>
      <c r="W278" s="2"/>
      <c r="X278" s="2"/>
      <c r="Y278" s="2"/>
      <c r="Z278" s="2"/>
      <c r="AA278" s="2"/>
      <c r="AB278" s="2"/>
    </row>
    <row r="279" spans="1:28" ht="21" customHeight="1" thickBot="1">
      <c r="A279" s="15" t="s">
        <v>116</v>
      </c>
      <c r="B279" s="5">
        <v>2293</v>
      </c>
      <c r="C279" s="98">
        <v>2848</v>
      </c>
      <c r="D279" s="5">
        <v>2600</v>
      </c>
      <c r="E279" s="5">
        <v>2652</v>
      </c>
      <c r="F279" s="5">
        <v>2694</v>
      </c>
      <c r="G279" s="108" t="s">
        <v>107</v>
      </c>
      <c r="H279" s="17" t="s">
        <v>107</v>
      </c>
      <c r="I279" s="405"/>
      <c r="J279" s="405"/>
      <c r="K279" s="405"/>
      <c r="L279" s="405"/>
      <c r="M279" s="405"/>
      <c r="N279" s="17" t="s">
        <v>107</v>
      </c>
      <c r="O279" s="17" t="s">
        <v>107</v>
      </c>
      <c r="P279" s="2"/>
      <c r="Q279" s="3"/>
      <c r="R279" s="1"/>
      <c r="S279" s="1"/>
      <c r="T279" s="1"/>
      <c r="U279" s="2"/>
      <c r="V279" s="2"/>
      <c r="W279" s="2"/>
      <c r="X279" s="2"/>
      <c r="Y279" s="2"/>
      <c r="Z279" s="2"/>
      <c r="AA279" s="2"/>
      <c r="AB279" s="2"/>
    </row>
    <row r="280" spans="1:28" ht="21" customHeight="1" thickBot="1">
      <c r="A280" s="16" t="s">
        <v>117</v>
      </c>
      <c r="B280" s="5" t="s">
        <v>117</v>
      </c>
      <c r="C280" s="5" t="s">
        <v>117</v>
      </c>
      <c r="D280" s="5" t="s">
        <v>117</v>
      </c>
      <c r="E280" s="5" t="s">
        <v>117</v>
      </c>
      <c r="F280" s="5" t="s">
        <v>117</v>
      </c>
      <c r="G280" s="108" t="s">
        <v>107</v>
      </c>
      <c r="H280" s="17" t="s">
        <v>107</v>
      </c>
      <c r="I280" s="18" t="s">
        <v>117</v>
      </c>
      <c r="J280" s="18" t="s">
        <v>117</v>
      </c>
      <c r="K280" s="18" t="s">
        <v>117</v>
      </c>
      <c r="L280" s="18" t="s">
        <v>117</v>
      </c>
      <c r="M280" s="18" t="s">
        <v>117</v>
      </c>
      <c r="N280" s="17" t="s">
        <v>107</v>
      </c>
      <c r="O280" s="17" t="s">
        <v>107</v>
      </c>
      <c r="P280" s="2"/>
      <c r="Q280" s="3"/>
      <c r="R280" s="1"/>
      <c r="S280" s="1"/>
      <c r="T280" s="1"/>
      <c r="U280" s="2"/>
      <c r="V280" s="2"/>
      <c r="W280" s="2"/>
      <c r="X280" s="2"/>
      <c r="Y280" s="2"/>
      <c r="Z280" s="2"/>
      <c r="AA280" s="2"/>
      <c r="AB280" s="2"/>
    </row>
    <row r="281" spans="1:28" ht="21" customHeight="1" thickBot="1">
      <c r="A281" s="14" t="s">
        <v>118</v>
      </c>
      <c r="B281" s="5">
        <v>40442</v>
      </c>
      <c r="C281" s="5">
        <v>37712</v>
      </c>
      <c r="D281" s="5">
        <v>50599</v>
      </c>
      <c r="E281" s="5">
        <v>51574</v>
      </c>
      <c r="F281" s="5">
        <v>52539</v>
      </c>
      <c r="G281" s="107">
        <f>100*F281/C281</f>
        <v>139.31639796351294</v>
      </c>
      <c r="H281" s="22">
        <f>100*F281/B281</f>
        <v>129.9119727016468</v>
      </c>
      <c r="I281" s="404">
        <f>B281/B282</f>
        <v>15.560600230858022</v>
      </c>
      <c r="J281" s="404">
        <f>C281/C282</f>
        <v>11.85539138635649</v>
      </c>
      <c r="K281" s="404">
        <f>D281/D282</f>
        <v>17.204692281536893</v>
      </c>
      <c r="L281" s="404">
        <f>E281/E282</f>
        <v>17.111479761114797</v>
      </c>
      <c r="M281" s="404">
        <f>F281/F282</f>
        <v>17.1248370273794</v>
      </c>
      <c r="N281" s="24">
        <f>100*M281/J281</f>
        <v>144.44767337742329</v>
      </c>
      <c r="O281" s="24">
        <f>100*M281/I281</f>
        <v>110.05254793076273</v>
      </c>
      <c r="P281" s="2"/>
      <c r="Q281" s="3"/>
      <c r="R281" s="1"/>
      <c r="S281" s="1"/>
      <c r="T281" s="1"/>
      <c r="U281" s="2"/>
      <c r="V281" s="2"/>
      <c r="W281" s="2"/>
      <c r="X281" s="2"/>
      <c r="Y281" s="2"/>
      <c r="Z281" s="2"/>
      <c r="AA281" s="2"/>
      <c r="AB281" s="2"/>
    </row>
    <row r="282" spans="1:28" ht="21" customHeight="1" thickBot="1">
      <c r="A282" s="15" t="s">
        <v>116</v>
      </c>
      <c r="B282" s="5">
        <v>2599</v>
      </c>
      <c r="C282" s="98">
        <v>3181</v>
      </c>
      <c r="D282" s="5">
        <v>2941</v>
      </c>
      <c r="E282" s="5">
        <v>3014</v>
      </c>
      <c r="F282" s="5">
        <v>3068</v>
      </c>
      <c r="G282" s="108" t="s">
        <v>107</v>
      </c>
      <c r="H282" s="17" t="s">
        <v>107</v>
      </c>
      <c r="I282" s="405"/>
      <c r="J282" s="405"/>
      <c r="K282" s="405"/>
      <c r="L282" s="405"/>
      <c r="M282" s="405"/>
      <c r="N282" s="17" t="s">
        <v>107</v>
      </c>
      <c r="O282" s="17" t="s">
        <v>107</v>
      </c>
      <c r="P282" s="2"/>
      <c r="Q282" s="3"/>
      <c r="R282" s="1"/>
      <c r="S282" s="1"/>
      <c r="T282" s="1"/>
      <c r="U282" s="2"/>
      <c r="V282" s="2"/>
      <c r="W282" s="2"/>
      <c r="X282" s="2"/>
      <c r="Y282" s="2"/>
      <c r="Z282" s="2"/>
      <c r="AA282" s="2"/>
      <c r="AB282" s="2"/>
    </row>
    <row r="283" spans="1:34" ht="21" customHeight="1" thickBot="1">
      <c r="A283" s="14" t="s">
        <v>119</v>
      </c>
      <c r="B283" s="5">
        <v>5834</v>
      </c>
      <c r="C283" s="5">
        <v>6323</v>
      </c>
      <c r="D283" s="5">
        <v>6911</v>
      </c>
      <c r="E283" s="5">
        <v>6782</v>
      </c>
      <c r="F283" s="5">
        <v>6479</v>
      </c>
      <c r="G283" s="107">
        <f>100*F283/C283</f>
        <v>102.4671832990669</v>
      </c>
      <c r="H283" s="22">
        <f>100*F283/B283</f>
        <v>111.05587932807678</v>
      </c>
      <c r="I283" s="406">
        <f>B283/B284</f>
        <v>33.14772727272727</v>
      </c>
      <c r="J283" s="406">
        <f>C283/C284</f>
        <v>39.27329192546584</v>
      </c>
      <c r="K283" s="406">
        <f>D283/D284</f>
        <v>39.045197740113</v>
      </c>
      <c r="L283" s="406">
        <f>E283/E284</f>
        <v>38.31638418079096</v>
      </c>
      <c r="M283" s="406">
        <f>F283/F284</f>
        <v>37.02285714285714</v>
      </c>
      <c r="N283" s="24">
        <f>100*M283/J283</f>
        <v>94.26980863514154</v>
      </c>
      <c r="O283" s="24">
        <f>100*M283/I283</f>
        <v>111.69048435280865</v>
      </c>
      <c r="P283" s="2"/>
      <c r="Q283" s="3"/>
      <c r="R283" s="1"/>
      <c r="S283" s="1"/>
      <c r="T283" s="1"/>
      <c r="U283" s="2"/>
      <c r="V283" s="2"/>
      <c r="W283" s="2"/>
      <c r="X283" s="2"/>
      <c r="Y283" s="2"/>
      <c r="Z283" s="2"/>
      <c r="AA283" s="2"/>
      <c r="AB283" s="2"/>
      <c r="AD283" s="99"/>
      <c r="AE283" s="99"/>
      <c r="AF283" s="99"/>
      <c r="AG283" s="99"/>
      <c r="AH283" s="99"/>
    </row>
    <row r="284" spans="1:28" ht="21" customHeight="1" thickBot="1">
      <c r="A284" s="19" t="s">
        <v>116</v>
      </c>
      <c r="B284" s="5">
        <v>176</v>
      </c>
      <c r="C284" s="5">
        <v>161</v>
      </c>
      <c r="D284" s="5">
        <v>177</v>
      </c>
      <c r="E284" s="5">
        <v>177</v>
      </c>
      <c r="F284" s="5">
        <v>175</v>
      </c>
      <c r="G284" s="108" t="s">
        <v>107</v>
      </c>
      <c r="H284" s="17" t="s">
        <v>107</v>
      </c>
      <c r="I284" s="516"/>
      <c r="J284" s="516"/>
      <c r="K284" s="516"/>
      <c r="L284" s="516"/>
      <c r="M284" s="516"/>
      <c r="N284" s="17" t="s">
        <v>107</v>
      </c>
      <c r="O284" s="17" t="s">
        <v>107</v>
      </c>
      <c r="P284" s="2"/>
      <c r="Q284" s="3"/>
      <c r="R284" s="1"/>
      <c r="S284" s="1"/>
      <c r="T284" s="1"/>
      <c r="U284" s="2"/>
      <c r="V284" s="2"/>
      <c r="W284" s="2"/>
      <c r="X284" s="2"/>
      <c r="Y284" s="2"/>
      <c r="Z284" s="2"/>
      <c r="AA284" s="2"/>
      <c r="AB284" s="2"/>
    </row>
    <row r="285" spans="1:28" ht="21" customHeight="1" thickBot="1">
      <c r="A285" s="32" t="s">
        <v>120</v>
      </c>
      <c r="B285" s="27">
        <v>46276</v>
      </c>
      <c r="C285" s="27">
        <v>44035</v>
      </c>
      <c r="D285" s="27">
        <v>57510</v>
      </c>
      <c r="E285" s="27">
        <v>58356</v>
      </c>
      <c r="F285" s="27">
        <v>59018</v>
      </c>
      <c r="G285" s="109">
        <f>100*F285/C285</f>
        <v>134.02520722152832</v>
      </c>
      <c r="H285" s="23">
        <f>100*F285/B285</f>
        <v>127.53479125248509</v>
      </c>
      <c r="I285" s="502">
        <f>B285/B286</f>
        <v>16.676036036036034</v>
      </c>
      <c r="J285" s="502">
        <f>C285/C286</f>
        <v>13.176241771394375</v>
      </c>
      <c r="K285" s="502">
        <f>D285/D286</f>
        <v>18.44451571520205</v>
      </c>
      <c r="L285" s="413">
        <f>E285/E286</f>
        <v>18.287684111563774</v>
      </c>
      <c r="M285" s="413">
        <f>F285/F286</f>
        <v>18.19858156028369</v>
      </c>
      <c r="N285" s="25">
        <f>100*M285/J285</f>
        <v>138.11663352893854</v>
      </c>
      <c r="O285" s="25">
        <f>100*M285/I285</f>
        <v>109.13014052594703</v>
      </c>
      <c r="P285" s="2"/>
      <c r="Q285" s="3"/>
      <c r="R285" s="1"/>
      <c r="S285" s="1"/>
      <c r="T285" s="1"/>
      <c r="U285" s="2"/>
      <c r="V285" s="2"/>
      <c r="W285" s="2"/>
      <c r="X285" s="2"/>
      <c r="Y285" s="2"/>
      <c r="Z285" s="2"/>
      <c r="AA285" s="2"/>
      <c r="AB285" s="2"/>
    </row>
    <row r="286" spans="1:28" ht="21" customHeight="1" thickBot="1">
      <c r="A286" s="15" t="s">
        <v>116</v>
      </c>
      <c r="B286" s="21">
        <v>2775</v>
      </c>
      <c r="C286" s="101">
        <v>3342</v>
      </c>
      <c r="D286" s="21">
        <v>3118</v>
      </c>
      <c r="E286" s="21">
        <v>3191</v>
      </c>
      <c r="F286" s="21">
        <v>3243</v>
      </c>
      <c r="G286" s="106" t="s">
        <v>107</v>
      </c>
      <c r="H286" s="13" t="s">
        <v>107</v>
      </c>
      <c r="I286" s="510"/>
      <c r="J286" s="510"/>
      <c r="K286" s="510"/>
      <c r="L286" s="510"/>
      <c r="M286" s="510"/>
      <c r="N286" s="13" t="s">
        <v>107</v>
      </c>
      <c r="O286" s="13" t="s">
        <v>107</v>
      </c>
      <c r="P286" s="2"/>
      <c r="Q286" s="3"/>
      <c r="R286" s="1"/>
      <c r="S286" s="1"/>
      <c r="T286" s="1"/>
      <c r="U286" s="2"/>
      <c r="V286" s="2"/>
      <c r="W286" s="2"/>
      <c r="X286" s="2"/>
      <c r="Y286" s="2"/>
      <c r="Z286" s="2"/>
      <c r="AA286" s="2"/>
      <c r="AB286" s="2"/>
    </row>
    <row r="287" spans="1:35" ht="24" customHeight="1">
      <c r="A287" s="495" t="s">
        <v>6</v>
      </c>
      <c r="B287" s="495"/>
      <c r="C287" s="495"/>
      <c r="D287" s="495"/>
      <c r="E287" s="495"/>
      <c r="F287" s="495"/>
      <c r="G287" s="495"/>
      <c r="H287" s="495"/>
      <c r="I287" s="495"/>
      <c r="J287" s="495"/>
      <c r="K287" s="495"/>
      <c r="L287" s="495"/>
      <c r="M287" s="495"/>
      <c r="N287" s="495"/>
      <c r="O287" s="495"/>
      <c r="P287" s="2"/>
      <c r="AB287" s="2"/>
      <c r="AI287" s="34"/>
    </row>
    <row r="288" ht="24" customHeight="1" thickBot="1"/>
    <row r="289" spans="1:35" ht="21" customHeight="1">
      <c r="A289" s="349" t="s">
        <v>57</v>
      </c>
      <c r="B289" s="547" t="s">
        <v>206</v>
      </c>
      <c r="C289" s="549" t="s">
        <v>127</v>
      </c>
      <c r="D289" s="551" t="s">
        <v>21</v>
      </c>
      <c r="E289" s="553" t="s">
        <v>268</v>
      </c>
      <c r="F289" s="103"/>
      <c r="G289" s="103"/>
      <c r="H289" s="103"/>
      <c r="I289" s="103"/>
      <c r="J289" s="103"/>
      <c r="K289" s="103"/>
      <c r="L289" s="103"/>
      <c r="M289" s="103"/>
      <c r="N289" s="103"/>
      <c r="O289" s="103"/>
      <c r="P289" s="2"/>
      <c r="AB289" s="2"/>
      <c r="AI289" s="34"/>
    </row>
    <row r="290" spans="1:35" ht="21" customHeight="1" thickBot="1">
      <c r="A290" s="311">
        <v>2013</v>
      </c>
      <c r="B290" s="548"/>
      <c r="C290" s="550"/>
      <c r="D290" s="552"/>
      <c r="E290" s="554"/>
      <c r="F290" s="103"/>
      <c r="G290" s="103"/>
      <c r="H290" s="103"/>
      <c r="I290" s="103"/>
      <c r="J290" s="103"/>
      <c r="K290" s="103"/>
      <c r="L290" s="103"/>
      <c r="M290" s="103"/>
      <c r="N290" s="103"/>
      <c r="O290" s="103"/>
      <c r="P290" s="2"/>
      <c r="AB290" s="2"/>
      <c r="AI290" s="34"/>
    </row>
    <row r="291" spans="1:35" ht="24" customHeight="1" thickBot="1">
      <c r="A291" s="145" t="s">
        <v>118</v>
      </c>
      <c r="B291" s="312">
        <v>9764792</v>
      </c>
      <c r="C291" s="184">
        <v>52539</v>
      </c>
      <c r="D291" s="184">
        <f>C291*44</f>
        <v>2311716</v>
      </c>
      <c r="E291" s="313">
        <f>B291/D291</f>
        <v>4.224044822114827</v>
      </c>
      <c r="F291" s="103"/>
      <c r="G291" s="103"/>
      <c r="H291" s="103"/>
      <c r="I291" s="103"/>
      <c r="J291" s="103"/>
      <c r="K291" s="103"/>
      <c r="L291" s="103"/>
      <c r="M291" s="103"/>
      <c r="N291" s="103"/>
      <c r="O291" s="103"/>
      <c r="P291" s="2"/>
      <c r="AB291" s="2"/>
      <c r="AI291" s="34"/>
    </row>
    <row r="292" spans="1:35" ht="24" customHeight="1" thickBot="1">
      <c r="A292" s="20" t="s">
        <v>120</v>
      </c>
      <c r="B292" s="151">
        <v>9764792</v>
      </c>
      <c r="C292" s="146">
        <v>59018</v>
      </c>
      <c r="D292" s="146">
        <f>C292*44</f>
        <v>2596792</v>
      </c>
      <c r="E292" s="156">
        <f>B292/D292</f>
        <v>3.7603288981173693</v>
      </c>
      <c r="F292" s="103"/>
      <c r="G292" s="103"/>
      <c r="H292" s="103"/>
      <c r="I292" s="103"/>
      <c r="J292" s="103"/>
      <c r="K292" s="103"/>
      <c r="L292" s="103"/>
      <c r="M292" s="103"/>
      <c r="N292" s="103"/>
      <c r="O292" s="103"/>
      <c r="P292" s="2"/>
      <c r="AB292" s="2"/>
      <c r="AI292" s="34"/>
    </row>
    <row r="293" spans="1:35" ht="24" customHeight="1" thickBot="1">
      <c r="A293" s="144" t="s">
        <v>23</v>
      </c>
      <c r="B293" s="152">
        <v>2995720</v>
      </c>
      <c r="C293" s="153">
        <v>40971</v>
      </c>
      <c r="D293" s="150">
        <f>C293*44</f>
        <v>1802724</v>
      </c>
      <c r="E293" s="157">
        <f>B293/D293</f>
        <v>1.6617740707950857</v>
      </c>
      <c r="F293" s="103"/>
      <c r="G293" s="103"/>
      <c r="H293" s="103"/>
      <c r="I293" s="103"/>
      <c r="J293" s="103"/>
      <c r="K293" s="103"/>
      <c r="L293" s="103"/>
      <c r="M293" s="103"/>
      <c r="N293" s="103"/>
      <c r="O293" s="103"/>
      <c r="P293" s="2"/>
      <c r="AB293" s="2"/>
      <c r="AI293" s="34"/>
    </row>
    <row r="294" spans="1:35" ht="32.25" customHeight="1">
      <c r="A294" s="544" t="s">
        <v>14</v>
      </c>
      <c r="B294" s="544"/>
      <c r="C294" s="544"/>
      <c r="D294" s="544"/>
      <c r="E294" s="544"/>
      <c r="F294" s="103"/>
      <c r="G294" s="103"/>
      <c r="H294" s="103"/>
      <c r="I294" s="103"/>
      <c r="J294" s="103"/>
      <c r="K294" s="103"/>
      <c r="L294" s="103"/>
      <c r="M294" s="103"/>
      <c r="N294" s="103"/>
      <c r="O294" s="103"/>
      <c r="P294" s="2"/>
      <c r="AB294" s="2"/>
      <c r="AI294" s="34"/>
    </row>
    <row r="295" spans="1:35" ht="16.5" customHeight="1">
      <c r="A295" s="545" t="s">
        <v>22</v>
      </c>
      <c r="B295" s="545"/>
      <c r="C295" s="545"/>
      <c r="D295" s="545"/>
      <c r="E295" s="545"/>
      <c r="F295" s="103"/>
      <c r="G295" s="103"/>
      <c r="H295" s="103"/>
      <c r="I295" s="103"/>
      <c r="J295" s="103"/>
      <c r="K295" s="103"/>
      <c r="L295" s="103"/>
      <c r="M295" s="103"/>
      <c r="N295" s="103"/>
      <c r="O295" s="103"/>
      <c r="P295" s="2"/>
      <c r="AB295" s="2"/>
      <c r="AI295" s="34"/>
    </row>
    <row r="296" spans="1:35" ht="24" customHeight="1">
      <c r="A296" s="544" t="s">
        <v>269</v>
      </c>
      <c r="B296" s="544"/>
      <c r="C296" s="544"/>
      <c r="D296" s="544"/>
      <c r="E296" s="544"/>
      <c r="F296" s="103"/>
      <c r="G296" s="103"/>
      <c r="H296" s="103"/>
      <c r="I296" s="103"/>
      <c r="J296" s="103"/>
      <c r="K296" s="103"/>
      <c r="L296" s="103"/>
      <c r="M296" s="103"/>
      <c r="N296" s="103"/>
      <c r="O296" s="103"/>
      <c r="P296" s="2"/>
      <c r="AB296" s="2"/>
      <c r="AI296" s="34"/>
    </row>
    <row r="297" ht="24" customHeight="1" thickBot="1"/>
    <row r="298" spans="1:35" ht="24.75" customHeight="1">
      <c r="A298" s="350" t="s">
        <v>146</v>
      </c>
      <c r="B298" s="555" t="s">
        <v>204</v>
      </c>
      <c r="C298" s="555" t="s">
        <v>127</v>
      </c>
      <c r="D298" s="566" t="s">
        <v>21</v>
      </c>
      <c r="E298" s="566" t="s">
        <v>270</v>
      </c>
      <c r="F298" s="103"/>
      <c r="G298" s="103"/>
      <c r="H298" s="103"/>
      <c r="I298" s="103"/>
      <c r="J298" s="103"/>
      <c r="K298" s="103"/>
      <c r="L298" s="103"/>
      <c r="M298" s="103"/>
      <c r="N298" s="103"/>
      <c r="O298" s="103"/>
      <c r="P298" s="2"/>
      <c r="AB298" s="2"/>
      <c r="AI298" s="34"/>
    </row>
    <row r="299" spans="1:35" ht="24.75" customHeight="1" thickBot="1">
      <c r="A299" s="154">
        <v>2013</v>
      </c>
      <c r="B299" s="556"/>
      <c r="C299" s="556"/>
      <c r="D299" s="567"/>
      <c r="E299" s="567"/>
      <c r="F299" s="103"/>
      <c r="G299" s="103"/>
      <c r="H299" s="103"/>
      <c r="I299" s="103"/>
      <c r="J299" s="103"/>
      <c r="K299" s="103"/>
      <c r="L299" s="103"/>
      <c r="M299" s="103"/>
      <c r="N299" s="103"/>
      <c r="O299" s="103"/>
      <c r="P299" s="2"/>
      <c r="AB299" s="2"/>
      <c r="AI299" s="34"/>
    </row>
    <row r="300" spans="1:35" ht="24" customHeight="1" thickBot="1">
      <c r="A300" s="145" t="s">
        <v>118</v>
      </c>
      <c r="B300" s="147">
        <v>16061049</v>
      </c>
      <c r="C300" s="148">
        <v>52539</v>
      </c>
      <c r="D300" s="148">
        <f>C300*44</f>
        <v>2311716</v>
      </c>
      <c r="E300" s="155">
        <f>B300/D300</f>
        <v>6.9476739357256685</v>
      </c>
      <c r="F300" s="103"/>
      <c r="G300" s="103"/>
      <c r="H300" s="103"/>
      <c r="I300" s="103"/>
      <c r="J300" s="103"/>
      <c r="K300" s="103"/>
      <c r="L300" s="103"/>
      <c r="M300" s="103"/>
      <c r="N300" s="103"/>
      <c r="O300" s="103"/>
      <c r="P300" s="2"/>
      <c r="AB300" s="2"/>
      <c r="AI300" s="34"/>
    </row>
    <row r="301" spans="1:35" ht="24" customHeight="1" thickBot="1">
      <c r="A301" s="20" t="s">
        <v>120</v>
      </c>
      <c r="B301" s="149">
        <v>21911415</v>
      </c>
      <c r="C301" s="146">
        <v>59018</v>
      </c>
      <c r="D301" s="146">
        <f>C301*44</f>
        <v>2596792</v>
      </c>
      <c r="E301" s="156">
        <f>B301/D301</f>
        <v>8.437878351442857</v>
      </c>
      <c r="F301" s="103"/>
      <c r="G301" s="103"/>
      <c r="H301" s="103"/>
      <c r="I301" s="103"/>
      <c r="J301" s="103"/>
      <c r="K301" s="103"/>
      <c r="L301" s="103"/>
      <c r="M301" s="103"/>
      <c r="N301" s="103"/>
      <c r="O301" s="103"/>
      <c r="P301" s="2"/>
      <c r="AB301" s="2"/>
      <c r="AI301" s="34"/>
    </row>
    <row r="302" spans="1:35" ht="24" customHeight="1" thickBot="1">
      <c r="A302" s="144" t="s">
        <v>23</v>
      </c>
      <c r="B302" s="142">
        <v>6061996</v>
      </c>
      <c r="C302" s="153">
        <v>40971</v>
      </c>
      <c r="D302" s="150">
        <f>C302*44</f>
        <v>1802724</v>
      </c>
      <c r="E302" s="157">
        <f>B302/D302</f>
        <v>3.3626866896984784</v>
      </c>
      <c r="F302" s="103"/>
      <c r="G302" s="103"/>
      <c r="H302" s="103"/>
      <c r="I302" s="103"/>
      <c r="J302" s="103"/>
      <c r="K302" s="103"/>
      <c r="L302" s="103"/>
      <c r="M302" s="103"/>
      <c r="N302" s="103"/>
      <c r="O302" s="103"/>
      <c r="P302" s="2"/>
      <c r="AB302" s="2"/>
      <c r="AI302" s="34"/>
    </row>
    <row r="303" spans="1:35" ht="27.75" customHeight="1">
      <c r="A303" s="544" t="s">
        <v>14</v>
      </c>
      <c r="B303" s="544"/>
      <c r="C303" s="544"/>
      <c r="D303" s="544"/>
      <c r="E303" s="544"/>
      <c r="F303" s="103"/>
      <c r="G303" s="103"/>
      <c r="H303" s="103"/>
      <c r="I303" s="103"/>
      <c r="J303" s="103"/>
      <c r="K303" s="103"/>
      <c r="L303" s="103"/>
      <c r="M303" s="103"/>
      <c r="N303" s="103"/>
      <c r="O303" s="103"/>
      <c r="P303" s="2"/>
      <c r="AB303" s="2"/>
      <c r="AI303" s="34"/>
    </row>
    <row r="304" spans="1:35" ht="15.75" customHeight="1">
      <c r="A304" s="545" t="s">
        <v>22</v>
      </c>
      <c r="B304" s="545"/>
      <c r="C304" s="545"/>
      <c r="D304" s="545"/>
      <c r="E304" s="545"/>
      <c r="F304" s="103"/>
      <c r="G304" s="103"/>
      <c r="H304" s="103"/>
      <c r="I304" s="103"/>
      <c r="J304" s="103"/>
      <c r="K304" s="103"/>
      <c r="L304" s="103"/>
      <c r="M304" s="103"/>
      <c r="N304" s="103"/>
      <c r="O304" s="103"/>
      <c r="P304" s="2"/>
      <c r="AB304" s="2"/>
      <c r="AI304" s="34"/>
    </row>
    <row r="305" spans="1:35" ht="24" customHeight="1">
      <c r="A305" s="544" t="s">
        <v>269</v>
      </c>
      <c r="B305" s="544"/>
      <c r="C305" s="544"/>
      <c r="D305" s="544"/>
      <c r="E305" s="544"/>
      <c r="F305" s="103"/>
      <c r="G305" s="103"/>
      <c r="H305" s="103"/>
      <c r="I305" s="103"/>
      <c r="J305" s="103"/>
      <c r="K305" s="103"/>
      <c r="L305" s="103"/>
      <c r="M305" s="103"/>
      <c r="N305" s="103"/>
      <c r="O305" s="103"/>
      <c r="P305" s="2"/>
      <c r="AB305" s="2"/>
      <c r="AI305" s="34"/>
    </row>
    <row r="306" spans="1:35" ht="24" customHeight="1" thickBot="1">
      <c r="A306" s="136"/>
      <c r="B306" s="136"/>
      <c r="C306" s="136"/>
      <c r="D306" s="136"/>
      <c r="E306" s="136"/>
      <c r="F306" s="103"/>
      <c r="G306" s="103"/>
      <c r="H306" s="103"/>
      <c r="I306" s="103"/>
      <c r="J306" s="103"/>
      <c r="K306" s="103"/>
      <c r="L306" s="103"/>
      <c r="M306" s="103"/>
      <c r="N306" s="103"/>
      <c r="O306" s="103"/>
      <c r="P306" s="2"/>
      <c r="AB306" s="2"/>
      <c r="AI306" s="34"/>
    </row>
    <row r="307" spans="1:35" ht="63" customHeight="1" thickBot="1">
      <c r="A307" s="557" t="s">
        <v>56</v>
      </c>
      <c r="B307" s="558"/>
      <c r="C307" s="11">
        <v>2013</v>
      </c>
      <c r="D307" s="128" t="s">
        <v>18</v>
      </c>
      <c r="E307" s="10" t="s">
        <v>127</v>
      </c>
      <c r="F307" s="121" t="s">
        <v>20</v>
      </c>
      <c r="G307" s="103"/>
      <c r="H307" s="103"/>
      <c r="I307" s="103"/>
      <c r="J307" s="103"/>
      <c r="K307" s="103"/>
      <c r="L307" s="103"/>
      <c r="M307" s="103"/>
      <c r="N307" s="103"/>
      <c r="O307" s="103"/>
      <c r="P307" s="2"/>
      <c r="AB307" s="2"/>
      <c r="AI307" s="34"/>
    </row>
    <row r="308" spans="1:35" ht="28.5" customHeight="1">
      <c r="A308" s="559" t="s">
        <v>17</v>
      </c>
      <c r="B308" s="137" t="s">
        <v>16</v>
      </c>
      <c r="C308" s="564" t="s">
        <v>116</v>
      </c>
      <c r="D308" s="130">
        <v>309</v>
      </c>
      <c r="E308" s="131">
        <v>11695</v>
      </c>
      <c r="F308" s="132">
        <f>E308/D308</f>
        <v>37.84789644012945</v>
      </c>
      <c r="G308" s="103"/>
      <c r="H308" s="103"/>
      <c r="I308" s="103"/>
      <c r="J308" s="103"/>
      <c r="K308" s="103"/>
      <c r="L308" s="103"/>
      <c r="M308" s="103"/>
      <c r="N308" s="103"/>
      <c r="O308" s="103"/>
      <c r="P308" s="2"/>
      <c r="AB308" s="2"/>
      <c r="AI308" s="34"/>
    </row>
    <row r="309" spans="1:35" ht="28.5" customHeight="1">
      <c r="A309" s="560"/>
      <c r="B309" s="135" t="s">
        <v>15</v>
      </c>
      <c r="C309" s="565"/>
      <c r="D309" s="140">
        <v>490</v>
      </c>
      <c r="E309" s="129">
        <v>12174</v>
      </c>
      <c r="F309" s="141">
        <f>E309/D309</f>
        <v>24.844897959183672</v>
      </c>
      <c r="G309" s="103"/>
      <c r="H309" s="103"/>
      <c r="I309" s="103"/>
      <c r="J309" s="103"/>
      <c r="K309" s="103"/>
      <c r="L309" s="103"/>
      <c r="M309" s="103"/>
      <c r="N309" s="103"/>
      <c r="O309" s="103"/>
      <c r="P309" s="2"/>
      <c r="AB309" s="2"/>
      <c r="AI309" s="34"/>
    </row>
    <row r="310" spans="1:35" ht="28.5" customHeight="1" thickBot="1">
      <c r="A310" s="561"/>
      <c r="B310" s="138" t="s">
        <v>15</v>
      </c>
      <c r="C310" s="139" t="s">
        <v>19</v>
      </c>
      <c r="D310" s="142">
        <v>2268</v>
      </c>
      <c r="E310" s="133">
        <v>20668</v>
      </c>
      <c r="F310" s="134">
        <f>E310/D310</f>
        <v>9.112874779541446</v>
      </c>
      <c r="G310" s="103"/>
      <c r="H310" s="103"/>
      <c r="I310" s="103"/>
      <c r="J310" s="103"/>
      <c r="K310" s="103"/>
      <c r="L310" s="103"/>
      <c r="M310" s="103"/>
      <c r="N310" s="103"/>
      <c r="O310" s="103"/>
      <c r="P310" s="2"/>
      <c r="AB310" s="2"/>
      <c r="AI310" s="34"/>
    </row>
    <row r="311" spans="1:35" ht="31.5" customHeight="1">
      <c r="A311" s="546" t="s">
        <v>14</v>
      </c>
      <c r="B311" s="546"/>
      <c r="C311" s="546"/>
      <c r="D311" s="546"/>
      <c r="E311" s="546"/>
      <c r="F311" s="546"/>
      <c r="G311" s="103"/>
      <c r="H311" s="103"/>
      <c r="I311" s="103"/>
      <c r="J311" s="103"/>
      <c r="K311" s="103"/>
      <c r="L311" s="103"/>
      <c r="M311" s="103"/>
      <c r="N311" s="103"/>
      <c r="O311" s="103"/>
      <c r="P311" s="2"/>
      <c r="AB311" s="2"/>
      <c r="AI311" s="34"/>
    </row>
    <row r="312" spans="1:35" ht="24" customHeight="1" thickBot="1">
      <c r="A312" s="136"/>
      <c r="B312" s="136"/>
      <c r="C312" s="136"/>
      <c r="D312" s="136"/>
      <c r="E312" s="136"/>
      <c r="F312" s="103"/>
      <c r="G312" s="103"/>
      <c r="H312" s="103"/>
      <c r="I312" s="103"/>
      <c r="J312" s="103"/>
      <c r="K312" s="103"/>
      <c r="L312" s="103"/>
      <c r="M312" s="103"/>
      <c r="N312" s="103"/>
      <c r="O312" s="103"/>
      <c r="P312" s="2"/>
      <c r="AB312" s="2"/>
      <c r="AI312" s="34"/>
    </row>
    <row r="313" spans="1:28" ht="24" customHeight="1" thickBot="1">
      <c r="A313" s="490" t="s">
        <v>149</v>
      </c>
      <c r="B313" s="492" t="s">
        <v>132</v>
      </c>
      <c r="C313" s="493"/>
      <c r="D313" s="493"/>
      <c r="E313" s="493"/>
      <c r="F313" s="494"/>
      <c r="G313" s="105" t="s">
        <v>121</v>
      </c>
      <c r="H313" s="11" t="s">
        <v>123</v>
      </c>
      <c r="I313" s="418" t="s">
        <v>139</v>
      </c>
      <c r="J313" s="411"/>
      <c r="K313" s="411"/>
      <c r="L313" s="411"/>
      <c r="M313" s="412"/>
      <c r="N313" s="11" t="s">
        <v>121</v>
      </c>
      <c r="O313" s="11" t="s">
        <v>123</v>
      </c>
      <c r="P313" s="2"/>
      <c r="Q313" s="3"/>
      <c r="R313" s="1"/>
      <c r="S313" s="1"/>
      <c r="T313" s="1"/>
      <c r="U313" s="2"/>
      <c r="V313" s="2"/>
      <c r="W313" s="2"/>
      <c r="X313" s="2"/>
      <c r="Y313" s="2"/>
      <c r="Z313" s="2"/>
      <c r="AA313" s="2"/>
      <c r="AB313" s="2"/>
    </row>
    <row r="314" spans="1:28" ht="21" customHeight="1" thickBot="1">
      <c r="A314" s="491"/>
      <c r="B314" s="12">
        <v>2001</v>
      </c>
      <c r="C314" s="12" t="s">
        <v>104</v>
      </c>
      <c r="D314" s="12">
        <v>2009</v>
      </c>
      <c r="E314" s="12">
        <v>2011</v>
      </c>
      <c r="F314" s="12">
        <v>2013</v>
      </c>
      <c r="G314" s="106" t="s">
        <v>114</v>
      </c>
      <c r="H314" s="13" t="s">
        <v>114</v>
      </c>
      <c r="I314" s="12">
        <v>2001</v>
      </c>
      <c r="J314" s="12">
        <v>2007</v>
      </c>
      <c r="K314" s="12">
        <v>2009</v>
      </c>
      <c r="L314" s="12">
        <v>2011</v>
      </c>
      <c r="M314" s="12">
        <v>2013</v>
      </c>
      <c r="N314" s="13" t="s">
        <v>114</v>
      </c>
      <c r="O314" s="13" t="s">
        <v>114</v>
      </c>
      <c r="P314" s="2"/>
      <c r="Q314" s="3"/>
      <c r="R314" s="1"/>
      <c r="S314" s="1"/>
      <c r="T314" s="1"/>
      <c r="U314" s="2"/>
      <c r="V314" s="2"/>
      <c r="W314" s="2"/>
      <c r="X314" s="2"/>
      <c r="Y314" s="2"/>
      <c r="Z314" s="2"/>
      <c r="AA314" s="2"/>
      <c r="AB314" s="2"/>
    </row>
    <row r="315" spans="1:28" ht="21" customHeight="1" thickBot="1">
      <c r="A315" s="14" t="s">
        <v>115</v>
      </c>
      <c r="B315" s="5">
        <v>2498.65</v>
      </c>
      <c r="C315" s="5">
        <v>2553.85</v>
      </c>
      <c r="D315" s="5">
        <v>2515</v>
      </c>
      <c r="E315" s="5">
        <v>2435.58</v>
      </c>
      <c r="F315" s="5">
        <v>2268.53</v>
      </c>
      <c r="G315" s="107">
        <f>100*F315/C315</f>
        <v>88.82784815083112</v>
      </c>
      <c r="H315" s="22">
        <f>100*F315/B315</f>
        <v>90.79022672243012</v>
      </c>
      <c r="I315" s="517">
        <f>1000*B315/B316</f>
        <v>0.525699447570072</v>
      </c>
      <c r="J315" s="517">
        <f>1000*C315/C316</f>
        <v>0.4990939954332367</v>
      </c>
      <c r="K315" s="517">
        <f>1000*D315/D316</f>
        <v>0.48817168736204053</v>
      </c>
      <c r="L315" s="517">
        <f>1000*E315/E316</f>
        <v>0.46669724865571466</v>
      </c>
      <c r="M315" s="517">
        <f>1000*F315/F316</f>
        <v>0.4365601019941786</v>
      </c>
      <c r="N315" s="24">
        <f>100*M315/J315</f>
        <v>87.47051777596008</v>
      </c>
      <c r="O315" s="24">
        <f>100*M315/I315</f>
        <v>83.04366763405972</v>
      </c>
      <c r="P315" s="2"/>
      <c r="Q315" s="3"/>
      <c r="R315" s="1"/>
      <c r="S315" s="1"/>
      <c r="T315" s="1"/>
      <c r="U315" s="2"/>
      <c r="V315" s="2"/>
      <c r="W315" s="2"/>
      <c r="X315" s="2"/>
      <c r="Y315" s="2"/>
      <c r="Z315" s="2"/>
      <c r="AA315" s="2"/>
      <c r="AB315" s="2"/>
    </row>
    <row r="316" spans="1:28" ht="21" customHeight="1" thickBot="1">
      <c r="A316" s="15" t="s">
        <v>125</v>
      </c>
      <c r="B316" s="5">
        <v>4753001</v>
      </c>
      <c r="C316" s="5">
        <v>5116972</v>
      </c>
      <c r="D316" s="5">
        <v>5151876</v>
      </c>
      <c r="E316" s="5">
        <v>5218758</v>
      </c>
      <c r="F316" s="5">
        <v>5196375</v>
      </c>
      <c r="G316" s="108" t="s">
        <v>107</v>
      </c>
      <c r="H316" s="17" t="s">
        <v>107</v>
      </c>
      <c r="I316" s="518"/>
      <c r="J316" s="518"/>
      <c r="K316" s="518"/>
      <c r="L316" s="518"/>
      <c r="M316" s="518"/>
      <c r="N316" s="17" t="s">
        <v>107</v>
      </c>
      <c r="O316" s="17" t="s">
        <v>107</v>
      </c>
      <c r="P316" s="2"/>
      <c r="Q316" s="3"/>
      <c r="R316" s="1"/>
      <c r="S316" s="1"/>
      <c r="T316" s="1"/>
      <c r="U316" s="2"/>
      <c r="V316" s="2"/>
      <c r="W316" s="2"/>
      <c r="X316" s="2"/>
      <c r="Y316" s="2"/>
      <c r="Z316" s="2"/>
      <c r="AA316" s="2"/>
      <c r="AB316" s="2"/>
    </row>
    <row r="317" spans="1:28" ht="21" customHeight="1" thickBot="1">
      <c r="A317" s="14" t="s">
        <v>122</v>
      </c>
      <c r="B317" s="5">
        <v>1182.97</v>
      </c>
      <c r="C317" s="5">
        <v>797.07</v>
      </c>
      <c r="D317" s="5">
        <v>1431.09</v>
      </c>
      <c r="E317" s="5">
        <v>1406.880000000008</v>
      </c>
      <c r="F317" s="5">
        <v>1004.465</v>
      </c>
      <c r="G317" s="107">
        <f>100*F317/C317</f>
        <v>126.01967204887902</v>
      </c>
      <c r="H317" s="22">
        <f>100*F317/B317</f>
        <v>84.91043728919584</v>
      </c>
      <c r="I317" s="517">
        <f>1000*B317/B318</f>
        <v>0.3765816911716253</v>
      </c>
      <c r="J317" s="517">
        <f>1000*C317/C318</f>
        <v>0.2634202830346128</v>
      </c>
      <c r="K317" s="517">
        <f>1000*D317/D318</f>
        <v>0.4816832204708216</v>
      </c>
      <c r="L317" s="517">
        <f>1000*E317/E318</f>
        <v>0.4898627710143664</v>
      </c>
      <c r="M317" s="517">
        <f>1000*F317/F318</f>
        <v>0.35459557045454065</v>
      </c>
      <c r="N317" s="24">
        <f>100*M317/J317</f>
        <v>134.61209834321969</v>
      </c>
      <c r="O317" s="24">
        <f>100*M317/I317</f>
        <v>94.16165967902442</v>
      </c>
      <c r="P317" s="2"/>
      <c r="Q317" s="3"/>
      <c r="R317" s="1"/>
      <c r="S317" s="1"/>
      <c r="T317" s="1"/>
      <c r="U317" s="2"/>
      <c r="V317" s="2"/>
      <c r="W317" s="2"/>
      <c r="X317" s="2"/>
      <c r="Y317" s="2"/>
      <c r="Z317" s="2"/>
      <c r="AA317" s="2"/>
      <c r="AB317" s="2"/>
    </row>
    <row r="318" spans="1:28" ht="21" customHeight="1" thickBot="1">
      <c r="A318" s="15" t="s">
        <v>125</v>
      </c>
      <c r="B318" s="5">
        <v>3141337</v>
      </c>
      <c r="C318" s="98">
        <v>3025849</v>
      </c>
      <c r="D318" s="5">
        <v>2971019</v>
      </c>
      <c r="E318" s="5">
        <v>2871988</v>
      </c>
      <c r="F318" s="5">
        <v>2832706</v>
      </c>
      <c r="G318" s="108" t="s">
        <v>107</v>
      </c>
      <c r="H318" s="17" t="s">
        <v>107</v>
      </c>
      <c r="I318" s="518"/>
      <c r="J318" s="518"/>
      <c r="K318" s="518"/>
      <c r="L318" s="518"/>
      <c r="M318" s="518"/>
      <c r="N318" s="17" t="s">
        <v>107</v>
      </c>
      <c r="O318" s="17" t="s">
        <v>107</v>
      </c>
      <c r="P318" s="2"/>
      <c r="Q318" s="3"/>
      <c r="R318" s="1"/>
      <c r="S318" s="1"/>
      <c r="T318" s="1"/>
      <c r="U318" s="2"/>
      <c r="V318" s="2"/>
      <c r="W318" s="2"/>
      <c r="X318" s="2"/>
      <c r="Y318" s="2"/>
      <c r="Z318" s="2"/>
      <c r="AA318" s="2"/>
      <c r="AB318" s="2"/>
    </row>
    <row r="319" spans="1:28" ht="21" customHeight="1" thickBot="1">
      <c r="A319" s="16" t="s">
        <v>117</v>
      </c>
      <c r="B319" s="28" t="s">
        <v>117</v>
      </c>
      <c r="C319" s="28" t="s">
        <v>117</v>
      </c>
      <c r="D319" s="28" t="s">
        <v>117</v>
      </c>
      <c r="E319" s="28" t="s">
        <v>117</v>
      </c>
      <c r="F319" s="28" t="s">
        <v>117</v>
      </c>
      <c r="G319" s="108" t="s">
        <v>107</v>
      </c>
      <c r="H319" s="17" t="s">
        <v>107</v>
      </c>
      <c r="I319" s="314" t="s">
        <v>117</v>
      </c>
      <c r="J319" s="314" t="s">
        <v>117</v>
      </c>
      <c r="K319" s="314" t="s">
        <v>117</v>
      </c>
      <c r="L319" s="314" t="s">
        <v>117</v>
      </c>
      <c r="M319" s="314" t="s">
        <v>117</v>
      </c>
      <c r="N319" s="17" t="s">
        <v>107</v>
      </c>
      <c r="O319" s="17" t="s">
        <v>107</v>
      </c>
      <c r="P319" s="2"/>
      <c r="Q319" s="3"/>
      <c r="R319" s="1"/>
      <c r="S319" s="1"/>
      <c r="T319" s="1"/>
      <c r="U319" s="2"/>
      <c r="V319" s="2"/>
      <c r="W319" s="2"/>
      <c r="X319" s="2"/>
      <c r="Y319" s="2"/>
      <c r="Z319" s="2"/>
      <c r="AA319" s="2"/>
      <c r="AB319" s="2"/>
    </row>
    <row r="320" spans="1:28" ht="21" customHeight="1" thickBot="1">
      <c r="A320" s="14" t="s">
        <v>118</v>
      </c>
      <c r="B320" s="5">
        <v>4174.619999999947</v>
      </c>
      <c r="C320" s="5">
        <v>3701.92</v>
      </c>
      <c r="D320" s="5">
        <v>4282.85000000001</v>
      </c>
      <c r="E320" s="5">
        <v>4136.74</v>
      </c>
      <c r="F320" s="5">
        <v>3551.9050000000157</v>
      </c>
      <c r="G320" s="107">
        <f>100*F320/C320</f>
        <v>95.94764338505466</v>
      </c>
      <c r="H320" s="22">
        <f>100*F320/B320</f>
        <v>85.08331297220012</v>
      </c>
      <c r="I320" s="517">
        <f>1000*B320/B321</f>
        <v>0.4324441575723355</v>
      </c>
      <c r="J320" s="517">
        <f>1000*C320/C321</f>
        <v>0.3762515691462574</v>
      </c>
      <c r="K320" s="517">
        <f>1000*D320/D321</f>
        <v>0.43546561017904845</v>
      </c>
      <c r="L320" s="543">
        <f>1000*E320/E321</f>
        <v>0.42106662462182287</v>
      </c>
      <c r="M320" s="543">
        <f>1000*F320/F321</f>
        <v>0.3637460992512709</v>
      </c>
      <c r="N320" s="24">
        <f>100*M320/J320</f>
        <v>96.67630093254832</v>
      </c>
      <c r="O320" s="24">
        <f>100*M320/I320</f>
        <v>84.11400475226137</v>
      </c>
      <c r="P320" s="2"/>
      <c r="Q320" s="3"/>
      <c r="R320" s="1"/>
      <c r="S320" s="1"/>
      <c r="T320" s="1"/>
      <c r="U320" s="2"/>
      <c r="V320" s="2"/>
      <c r="W320" s="2"/>
      <c r="X320" s="2"/>
      <c r="Y320" s="2"/>
      <c r="Z320" s="2"/>
      <c r="AA320" s="2"/>
      <c r="AB320" s="2"/>
    </row>
    <row r="321" spans="1:34" ht="21" customHeight="1" thickBot="1">
      <c r="A321" s="15" t="s">
        <v>125</v>
      </c>
      <c r="B321" s="5">
        <v>9653547</v>
      </c>
      <c r="C321" s="98">
        <v>9838949</v>
      </c>
      <c r="D321" s="5">
        <v>9835105</v>
      </c>
      <c r="E321" s="5">
        <v>9824431</v>
      </c>
      <c r="F321" s="5">
        <v>9764792</v>
      </c>
      <c r="G321" s="108" t="s">
        <v>107</v>
      </c>
      <c r="H321" s="17" t="s">
        <v>107</v>
      </c>
      <c r="I321" s="518"/>
      <c r="J321" s="518"/>
      <c r="K321" s="518"/>
      <c r="L321" s="518"/>
      <c r="M321" s="518"/>
      <c r="N321" s="17" t="s">
        <v>107</v>
      </c>
      <c r="O321" s="17" t="s">
        <v>107</v>
      </c>
      <c r="P321" s="2"/>
      <c r="Q321" s="3"/>
      <c r="R321" s="1"/>
      <c r="S321" s="1"/>
      <c r="T321" s="1"/>
      <c r="U321" s="2"/>
      <c r="V321" s="2"/>
      <c r="W321" s="2"/>
      <c r="X321" s="2"/>
      <c r="Y321" s="2"/>
      <c r="Z321" s="2"/>
      <c r="AA321" s="2"/>
      <c r="AB321" s="2"/>
      <c r="AD321" s="99"/>
      <c r="AE321" s="99"/>
      <c r="AF321" s="99"/>
      <c r="AG321" s="99"/>
      <c r="AH321" s="99"/>
    </row>
    <row r="322" spans="1:28" ht="21" customHeight="1" thickBot="1">
      <c r="A322" s="16" t="s">
        <v>117</v>
      </c>
      <c r="B322" s="28" t="s">
        <v>117</v>
      </c>
      <c r="C322" s="28" t="s">
        <v>117</v>
      </c>
      <c r="D322" s="28" t="s">
        <v>117</v>
      </c>
      <c r="E322" s="28" t="s">
        <v>117</v>
      </c>
      <c r="F322" s="28" t="s">
        <v>117</v>
      </c>
      <c r="G322" s="108" t="s">
        <v>107</v>
      </c>
      <c r="H322" s="17" t="s">
        <v>107</v>
      </c>
      <c r="I322" s="314" t="s">
        <v>117</v>
      </c>
      <c r="J322" s="314" t="s">
        <v>117</v>
      </c>
      <c r="K322" s="314" t="s">
        <v>117</v>
      </c>
      <c r="L322" s="314" t="s">
        <v>117</v>
      </c>
      <c r="M322" s="314" t="s">
        <v>117</v>
      </c>
      <c r="N322" s="17" t="s">
        <v>107</v>
      </c>
      <c r="O322" s="17" t="s">
        <v>107</v>
      </c>
      <c r="P322" s="2"/>
      <c r="Q322" s="3"/>
      <c r="R322" s="1"/>
      <c r="S322" s="1"/>
      <c r="T322" s="1"/>
      <c r="U322" s="2"/>
      <c r="V322" s="2"/>
      <c r="W322" s="2"/>
      <c r="X322" s="2"/>
      <c r="Y322" s="2"/>
      <c r="Z322" s="2"/>
      <c r="AA322" s="2"/>
      <c r="AB322" s="2"/>
    </row>
    <row r="323" spans="1:28" ht="21" customHeight="1" thickBot="1">
      <c r="A323" s="32" t="s">
        <v>120</v>
      </c>
      <c r="B323" s="27">
        <v>6403.410000000174</v>
      </c>
      <c r="C323" s="27">
        <v>5639.49</v>
      </c>
      <c r="D323" s="27">
        <v>6481.689999999979</v>
      </c>
      <c r="E323" s="27">
        <v>6257.579999999982</v>
      </c>
      <c r="F323" s="27">
        <v>5425.84499999996</v>
      </c>
      <c r="G323" s="109">
        <f>100*F323/C323</f>
        <v>96.21162551932818</v>
      </c>
      <c r="H323" s="23">
        <f>100*F323/B323</f>
        <v>84.73368096061026</v>
      </c>
      <c r="I323" s="542">
        <f>1000*B323/B324</f>
        <v>0.6633219893164837</v>
      </c>
      <c r="J323" s="542">
        <f>1000*C323/C324</f>
        <v>0.5731801232021835</v>
      </c>
      <c r="K323" s="542">
        <f>1000*D323/D324</f>
        <v>0.6590361770413207</v>
      </c>
      <c r="L323" s="540">
        <f>1000*E323/E324</f>
        <v>0.6369407042504529</v>
      </c>
      <c r="M323" s="540">
        <f>1000*F323/F324</f>
        <v>0.5556539248352612</v>
      </c>
      <c r="N323" s="25">
        <f>100*M323/J323</f>
        <v>96.94228783283539</v>
      </c>
      <c r="O323" s="25">
        <f>100*M323/I323</f>
        <v>83.76835590929703</v>
      </c>
      <c r="P323" s="2"/>
      <c r="Q323" s="3"/>
      <c r="R323" s="1"/>
      <c r="S323" s="1"/>
      <c r="T323" s="1"/>
      <c r="U323" s="2"/>
      <c r="V323" s="2"/>
      <c r="W323" s="2"/>
      <c r="X323" s="2"/>
      <c r="Y323" s="2"/>
      <c r="Z323" s="2"/>
      <c r="AA323" s="2"/>
      <c r="AB323" s="2"/>
    </row>
    <row r="324" spans="1:28" ht="21" customHeight="1" thickBot="1">
      <c r="A324" s="15" t="s">
        <v>125</v>
      </c>
      <c r="B324" s="27">
        <v>9653547</v>
      </c>
      <c r="C324" s="104">
        <v>9838949</v>
      </c>
      <c r="D324" s="27">
        <v>9835105</v>
      </c>
      <c r="E324" s="27">
        <v>9824431</v>
      </c>
      <c r="F324" s="27">
        <v>9764792</v>
      </c>
      <c r="G324" s="106" t="s">
        <v>107</v>
      </c>
      <c r="H324" s="13" t="s">
        <v>107</v>
      </c>
      <c r="I324" s="541"/>
      <c r="J324" s="541"/>
      <c r="K324" s="541"/>
      <c r="L324" s="541"/>
      <c r="M324" s="541"/>
      <c r="N324" s="13" t="s">
        <v>107</v>
      </c>
      <c r="O324" s="13" t="s">
        <v>107</v>
      </c>
      <c r="P324" s="2"/>
      <c r="Q324" s="3"/>
      <c r="R324" s="1"/>
      <c r="S324" s="1"/>
      <c r="T324" s="1"/>
      <c r="U324" s="2"/>
      <c r="V324" s="2"/>
      <c r="W324" s="2"/>
      <c r="X324" s="2"/>
      <c r="Y324" s="2"/>
      <c r="Z324" s="2"/>
      <c r="AA324" s="2"/>
      <c r="AB324" s="2"/>
    </row>
    <row r="325" spans="1:35" ht="34.5" customHeight="1">
      <c r="A325" s="495" t="s">
        <v>7</v>
      </c>
      <c r="B325" s="495"/>
      <c r="C325" s="495"/>
      <c r="D325" s="495"/>
      <c r="E325" s="495"/>
      <c r="F325" s="495"/>
      <c r="G325" s="495"/>
      <c r="H325" s="495"/>
      <c r="I325" s="495"/>
      <c r="J325" s="495"/>
      <c r="K325" s="495"/>
      <c r="L325" s="495"/>
      <c r="M325" s="495"/>
      <c r="N325" s="495"/>
      <c r="O325" s="495"/>
      <c r="P325" s="2"/>
      <c r="AB325" s="2"/>
      <c r="AI325" s="34"/>
    </row>
    <row r="326" spans="1:35" ht="24.75" customHeight="1" thickBot="1">
      <c r="A326" s="103"/>
      <c r="B326" s="103"/>
      <c r="C326" s="103"/>
      <c r="D326" s="103"/>
      <c r="E326" s="103"/>
      <c r="F326" s="103"/>
      <c r="G326" s="103"/>
      <c r="H326" s="103"/>
      <c r="I326" s="103"/>
      <c r="J326" s="103"/>
      <c r="K326" s="103"/>
      <c r="L326" s="103"/>
      <c r="M326" s="103"/>
      <c r="N326" s="103"/>
      <c r="O326" s="103"/>
      <c r="P326" s="2"/>
      <c r="AB326" s="2"/>
      <c r="AI326" s="34"/>
    </row>
    <row r="327" spans="1:35" ht="24.75" customHeight="1" thickBot="1">
      <c r="A327" s="579" t="s">
        <v>153</v>
      </c>
      <c r="B327" s="581" t="s">
        <v>58</v>
      </c>
      <c r="C327" s="582"/>
      <c r="D327" s="582"/>
      <c r="E327" s="582"/>
      <c r="F327" s="582"/>
      <c r="G327" s="351" t="s">
        <v>121</v>
      </c>
      <c r="H327" s="352" t="s">
        <v>123</v>
      </c>
      <c r="I327" s="103"/>
      <c r="J327" s="103"/>
      <c r="K327" s="103"/>
      <c r="L327" s="103"/>
      <c r="M327" s="103"/>
      <c r="N327" s="103"/>
      <c r="O327" s="103"/>
      <c r="P327" s="2"/>
      <c r="AB327" s="2"/>
      <c r="AI327" s="34"/>
    </row>
    <row r="328" spans="1:35" ht="24.75" customHeight="1" thickBot="1">
      <c r="A328" s="580"/>
      <c r="B328" s="372">
        <v>2001</v>
      </c>
      <c r="C328" s="373">
        <v>2007</v>
      </c>
      <c r="D328" s="373">
        <v>2009</v>
      </c>
      <c r="E328" s="373">
        <v>2011</v>
      </c>
      <c r="F328" s="374">
        <v>2013</v>
      </c>
      <c r="G328" s="368" t="s">
        <v>114</v>
      </c>
      <c r="H328" s="356" t="s">
        <v>114</v>
      </c>
      <c r="I328" s="103"/>
      <c r="J328" s="103"/>
      <c r="K328" s="103"/>
      <c r="L328" s="103"/>
      <c r="M328" s="103"/>
      <c r="N328" s="103"/>
      <c r="O328" s="103"/>
      <c r="P328" s="2"/>
      <c r="AB328" s="2"/>
      <c r="AI328" s="34"/>
    </row>
    <row r="329" spans="1:35" ht="24.75" customHeight="1">
      <c r="A329" s="353" t="s">
        <v>115</v>
      </c>
      <c r="B329" s="369">
        <v>1.05</v>
      </c>
      <c r="C329" s="370">
        <v>1</v>
      </c>
      <c r="D329" s="370">
        <v>0.98</v>
      </c>
      <c r="E329" s="370">
        <v>0.93</v>
      </c>
      <c r="F329" s="371">
        <v>0.87</v>
      </c>
      <c r="G329" s="364">
        <v>87.5</v>
      </c>
      <c r="H329" s="358">
        <v>83</v>
      </c>
      <c r="I329" s="103"/>
      <c r="J329" s="103"/>
      <c r="K329" s="103"/>
      <c r="L329" s="103"/>
      <c r="M329" s="103"/>
      <c r="N329" s="103"/>
      <c r="O329" s="103"/>
      <c r="P329" s="2"/>
      <c r="AB329" s="2"/>
      <c r="AI329" s="34"/>
    </row>
    <row r="330" spans="1:35" ht="24.75" customHeight="1">
      <c r="A330" s="353" t="s">
        <v>122</v>
      </c>
      <c r="B330" s="359">
        <v>0.75</v>
      </c>
      <c r="C330" s="357">
        <v>0.53</v>
      </c>
      <c r="D330" s="357">
        <v>0.96</v>
      </c>
      <c r="E330" s="357">
        <v>0.98</v>
      </c>
      <c r="F330" s="360">
        <v>0.71</v>
      </c>
      <c r="G330" s="365">
        <v>134.6</v>
      </c>
      <c r="H330" s="360">
        <v>94.2</v>
      </c>
      <c r="I330" s="103"/>
      <c r="J330" s="103"/>
      <c r="K330" s="103"/>
      <c r="L330" s="103"/>
      <c r="M330" s="103"/>
      <c r="N330" s="103"/>
      <c r="O330" s="103"/>
      <c r="P330" s="2"/>
      <c r="AB330" s="2"/>
      <c r="AI330" s="34"/>
    </row>
    <row r="331" spans="1:35" ht="24.75" customHeight="1">
      <c r="A331" s="354" t="s">
        <v>117</v>
      </c>
      <c r="B331" s="359" t="s">
        <v>117</v>
      </c>
      <c r="C331" s="357" t="s">
        <v>117</v>
      </c>
      <c r="D331" s="357" t="s">
        <v>117</v>
      </c>
      <c r="E331" s="357" t="s">
        <v>117</v>
      </c>
      <c r="F331" s="360" t="s">
        <v>117</v>
      </c>
      <c r="G331" s="365" t="s">
        <v>107</v>
      </c>
      <c r="H331" s="360" t="s">
        <v>107</v>
      </c>
      <c r="I331" s="103"/>
      <c r="J331" s="103"/>
      <c r="K331" s="103"/>
      <c r="L331" s="103"/>
      <c r="M331" s="103"/>
      <c r="N331" s="103"/>
      <c r="O331" s="103"/>
      <c r="P331" s="2"/>
      <c r="AB331" s="2"/>
      <c r="AI331" s="34"/>
    </row>
    <row r="332" spans="1:35" ht="24.75" customHeight="1">
      <c r="A332" s="353" t="s">
        <v>118</v>
      </c>
      <c r="B332" s="359">
        <v>0.86</v>
      </c>
      <c r="C332" s="357">
        <v>0.75</v>
      </c>
      <c r="D332" s="357">
        <v>0.87</v>
      </c>
      <c r="E332" s="357">
        <v>0.84</v>
      </c>
      <c r="F332" s="360">
        <v>0.73</v>
      </c>
      <c r="G332" s="365">
        <v>96.7</v>
      </c>
      <c r="H332" s="360">
        <v>84.1</v>
      </c>
      <c r="I332" s="103"/>
      <c r="J332" s="103"/>
      <c r="K332" s="103"/>
      <c r="L332" s="103"/>
      <c r="M332" s="103"/>
      <c r="N332" s="103"/>
      <c r="O332" s="103"/>
      <c r="P332" s="2"/>
      <c r="AB332" s="2"/>
      <c r="AI332" s="34"/>
    </row>
    <row r="333" spans="1:35" ht="24.75" customHeight="1">
      <c r="A333" s="354" t="s">
        <v>117</v>
      </c>
      <c r="B333" s="359" t="s">
        <v>117</v>
      </c>
      <c r="C333" s="357" t="s">
        <v>117</v>
      </c>
      <c r="D333" s="357" t="s">
        <v>117</v>
      </c>
      <c r="E333" s="357" t="s">
        <v>117</v>
      </c>
      <c r="F333" s="360" t="s">
        <v>117</v>
      </c>
      <c r="G333" s="365" t="s">
        <v>107</v>
      </c>
      <c r="H333" s="360" t="s">
        <v>107</v>
      </c>
      <c r="I333" s="103"/>
      <c r="J333" s="103"/>
      <c r="K333" s="103"/>
      <c r="L333" s="103"/>
      <c r="M333" s="103"/>
      <c r="N333" s="103"/>
      <c r="O333" s="103"/>
      <c r="P333" s="2"/>
      <c r="AB333" s="2"/>
      <c r="AI333" s="34"/>
    </row>
    <row r="334" spans="1:35" ht="24.75" customHeight="1" thickBot="1">
      <c r="A334" s="355" t="s">
        <v>120</v>
      </c>
      <c r="B334" s="361">
        <v>1.33</v>
      </c>
      <c r="C334" s="362">
        <v>1.15</v>
      </c>
      <c r="D334" s="362">
        <v>1.32</v>
      </c>
      <c r="E334" s="362">
        <v>1.27</v>
      </c>
      <c r="F334" s="367">
        <v>1.11</v>
      </c>
      <c r="G334" s="366">
        <v>96.9</v>
      </c>
      <c r="H334" s="363">
        <v>83.8</v>
      </c>
      <c r="I334" s="103"/>
      <c r="J334" s="103"/>
      <c r="K334" s="103"/>
      <c r="L334" s="103"/>
      <c r="M334" s="103"/>
      <c r="N334" s="103"/>
      <c r="O334" s="103"/>
      <c r="P334" s="2"/>
      <c r="AB334" s="2"/>
      <c r="AI334" s="34"/>
    </row>
    <row r="335" spans="1:35" ht="24.75" customHeight="1" thickBot="1">
      <c r="A335" s="103"/>
      <c r="B335" s="103"/>
      <c r="C335" s="103"/>
      <c r="D335" s="103"/>
      <c r="E335" s="103"/>
      <c r="F335" s="103"/>
      <c r="G335" s="103"/>
      <c r="H335" s="103"/>
      <c r="I335" s="103"/>
      <c r="J335" s="103"/>
      <c r="K335" s="103"/>
      <c r="L335" s="103"/>
      <c r="M335" s="103"/>
      <c r="N335" s="103"/>
      <c r="O335" s="103"/>
      <c r="P335" s="2"/>
      <c r="AB335" s="2"/>
      <c r="AI335" s="34"/>
    </row>
    <row r="336" spans="1:28" ht="24" customHeight="1" thickBot="1">
      <c r="A336" s="490" t="s">
        <v>156</v>
      </c>
      <c r="B336" s="492" t="s">
        <v>132</v>
      </c>
      <c r="C336" s="493"/>
      <c r="D336" s="493"/>
      <c r="E336" s="493"/>
      <c r="F336" s="494"/>
      <c r="G336" s="105" t="s">
        <v>121</v>
      </c>
      <c r="H336" s="11" t="s">
        <v>123</v>
      </c>
      <c r="I336" s="418" t="s">
        <v>134</v>
      </c>
      <c r="J336" s="411"/>
      <c r="K336" s="411"/>
      <c r="L336" s="411"/>
      <c r="M336" s="412"/>
      <c r="N336" s="11" t="s">
        <v>121</v>
      </c>
      <c r="O336" s="11" t="s">
        <v>123</v>
      </c>
      <c r="P336" s="2"/>
      <c r="Q336" s="3"/>
      <c r="R336" s="1"/>
      <c r="S336" s="1"/>
      <c r="T336" s="1"/>
      <c r="U336" s="2"/>
      <c r="V336" s="2"/>
      <c r="W336" s="2"/>
      <c r="X336" s="2"/>
      <c r="Y336" s="2"/>
      <c r="Z336" s="2"/>
      <c r="AA336" s="2"/>
      <c r="AB336" s="2"/>
    </row>
    <row r="337" spans="1:28" ht="21" customHeight="1" thickBot="1">
      <c r="A337" s="491"/>
      <c r="B337" s="12">
        <v>2001</v>
      </c>
      <c r="C337" s="12">
        <v>2007</v>
      </c>
      <c r="D337" s="12">
        <v>2009</v>
      </c>
      <c r="E337" s="12">
        <v>2011</v>
      </c>
      <c r="F337" s="12">
        <v>2013</v>
      </c>
      <c r="G337" s="106" t="s">
        <v>114</v>
      </c>
      <c r="H337" s="13" t="s">
        <v>114</v>
      </c>
      <c r="I337" s="12">
        <v>2001</v>
      </c>
      <c r="J337" s="12">
        <v>2007</v>
      </c>
      <c r="K337" s="12">
        <v>2009</v>
      </c>
      <c r="L337" s="12">
        <v>2011</v>
      </c>
      <c r="M337" s="12">
        <v>2013</v>
      </c>
      <c r="N337" s="13" t="s">
        <v>114</v>
      </c>
      <c r="O337" s="13" t="s">
        <v>114</v>
      </c>
      <c r="P337" s="2"/>
      <c r="Q337" s="3"/>
      <c r="R337" s="1"/>
      <c r="S337" s="1"/>
      <c r="T337" s="1"/>
      <c r="U337" s="2"/>
      <c r="V337" s="2"/>
      <c r="W337" s="2"/>
      <c r="X337" s="2"/>
      <c r="Y337" s="2"/>
      <c r="Z337" s="2"/>
      <c r="AA337" s="2"/>
      <c r="AB337" s="2"/>
    </row>
    <row r="338" spans="1:28" ht="21" customHeight="1" thickBot="1">
      <c r="A338" s="14" t="s">
        <v>115</v>
      </c>
      <c r="B338" s="5">
        <v>2498.65</v>
      </c>
      <c r="C338" s="5">
        <v>2553.85</v>
      </c>
      <c r="D338" s="5">
        <v>2515</v>
      </c>
      <c r="E338" s="5">
        <v>2435.58</v>
      </c>
      <c r="F338" s="5">
        <v>2268.53</v>
      </c>
      <c r="G338" s="107">
        <f>100*F338/C338</f>
        <v>88.82784815083112</v>
      </c>
      <c r="H338" s="22">
        <f>100*F338/B338</f>
        <v>90.79022672243012</v>
      </c>
      <c r="I338" s="406">
        <f>B339/B338</f>
        <v>4360.891281291897</v>
      </c>
      <c r="J338" s="406">
        <f>C339/C338</f>
        <v>4187.065019480393</v>
      </c>
      <c r="K338" s="406">
        <f>D339/D338</f>
        <v>4076.561829025845</v>
      </c>
      <c r="L338" s="406">
        <f>E339/E338</f>
        <v>4266.848964107112</v>
      </c>
      <c r="M338" s="406">
        <f>F339/F338</f>
        <v>4201.331258568323</v>
      </c>
      <c r="N338" s="24">
        <f>100*M338/J338</f>
        <v>100.34072169936594</v>
      </c>
      <c r="O338" s="24">
        <f>100*M338/I338</f>
        <v>96.34111440915572</v>
      </c>
      <c r="P338" s="42"/>
      <c r="Q338" s="40"/>
      <c r="R338" s="37"/>
      <c r="S338" s="1"/>
      <c r="T338" s="1"/>
      <c r="U338" s="2"/>
      <c r="V338" s="2"/>
      <c r="W338" s="2"/>
      <c r="X338" s="2"/>
      <c r="Y338" s="2"/>
      <c r="Z338" s="2"/>
      <c r="AA338" s="2"/>
      <c r="AB338" s="2"/>
    </row>
    <row r="339" spans="1:28" ht="21" customHeight="1" thickBot="1">
      <c r="A339" s="15" t="s">
        <v>135</v>
      </c>
      <c r="B339" s="5">
        <v>10896341</v>
      </c>
      <c r="C339" s="5">
        <v>10693136</v>
      </c>
      <c r="D339" s="5">
        <v>10252553</v>
      </c>
      <c r="E339" s="5">
        <v>10392252</v>
      </c>
      <c r="F339" s="5">
        <v>9530846</v>
      </c>
      <c r="G339" s="108" t="s">
        <v>107</v>
      </c>
      <c r="H339" s="17" t="s">
        <v>107</v>
      </c>
      <c r="I339" s="405"/>
      <c r="J339" s="405"/>
      <c r="K339" s="405"/>
      <c r="L339" s="405"/>
      <c r="M339" s="405"/>
      <c r="N339" s="17" t="s">
        <v>107</v>
      </c>
      <c r="O339" s="17" t="s">
        <v>107</v>
      </c>
      <c r="P339" s="2"/>
      <c r="Q339" s="3"/>
      <c r="R339" s="1"/>
      <c r="S339" s="1"/>
      <c r="T339" s="1"/>
      <c r="U339" s="2"/>
      <c r="V339" s="2"/>
      <c r="W339" s="2"/>
      <c r="X339" s="2"/>
      <c r="Y339" s="2"/>
      <c r="Z339" s="2"/>
      <c r="AA339" s="2"/>
      <c r="AB339" s="2"/>
    </row>
    <row r="340" spans="1:28" ht="21" customHeight="1" thickBot="1">
      <c r="A340" s="14" t="s">
        <v>122</v>
      </c>
      <c r="B340" s="5">
        <v>1182.97</v>
      </c>
      <c r="C340" s="5">
        <v>797.07</v>
      </c>
      <c r="D340" s="5">
        <v>1431.09</v>
      </c>
      <c r="E340" s="5">
        <v>1406.880000000008</v>
      </c>
      <c r="F340" s="5">
        <v>1004.465</v>
      </c>
      <c r="G340" s="107">
        <f>100*F340/C340</f>
        <v>126.01967204887902</v>
      </c>
      <c r="H340" s="22">
        <f>100*F340/B340</f>
        <v>84.91043728919584</v>
      </c>
      <c r="I340" s="406">
        <f>B341/B340</f>
        <v>3544.6156707270684</v>
      </c>
      <c r="J340" s="406">
        <f>C341/C340</f>
        <v>4373.896897386679</v>
      </c>
      <c r="K340" s="406">
        <f>D341/D340</f>
        <v>3007.6445227064687</v>
      </c>
      <c r="L340" s="406">
        <f>E341/E340</f>
        <v>3040.4199363129587</v>
      </c>
      <c r="M340" s="406">
        <f>F341/F340</f>
        <v>4020.412856595302</v>
      </c>
      <c r="N340" s="24">
        <f>100*M340/J340</f>
        <v>91.91832708716622</v>
      </c>
      <c r="O340" s="24">
        <f>100*M340/I340</f>
        <v>113.4230966081194</v>
      </c>
      <c r="P340" s="2"/>
      <c r="Q340" s="3"/>
      <c r="R340" s="1"/>
      <c r="S340" s="1"/>
      <c r="T340" s="1"/>
      <c r="U340" s="2"/>
      <c r="V340" s="2"/>
      <c r="W340" s="2"/>
      <c r="X340" s="2"/>
      <c r="Y340" s="2"/>
      <c r="Z340" s="2"/>
      <c r="AA340" s="2"/>
      <c r="AB340" s="2"/>
    </row>
    <row r="341" spans="1:28" ht="21" customHeight="1" thickBot="1">
      <c r="A341" s="15" t="s">
        <v>135</v>
      </c>
      <c r="B341" s="5">
        <v>4193174</v>
      </c>
      <c r="C341" s="5">
        <v>3486302</v>
      </c>
      <c r="D341" s="5">
        <v>4304210</v>
      </c>
      <c r="E341" s="5">
        <v>4277506</v>
      </c>
      <c r="F341" s="5">
        <v>4038364</v>
      </c>
      <c r="G341" s="108" t="s">
        <v>107</v>
      </c>
      <c r="H341" s="17" t="s">
        <v>107</v>
      </c>
      <c r="I341" s="405"/>
      <c r="J341" s="405"/>
      <c r="K341" s="405"/>
      <c r="L341" s="405"/>
      <c r="M341" s="405"/>
      <c r="N341" s="17" t="s">
        <v>107</v>
      </c>
      <c r="O341" s="17" t="s">
        <v>107</v>
      </c>
      <c r="P341" s="2"/>
      <c r="Q341" s="3"/>
      <c r="R341" s="1"/>
      <c r="S341" s="1"/>
      <c r="T341" s="1"/>
      <c r="U341" s="2"/>
      <c r="V341" s="2"/>
      <c r="W341" s="2"/>
      <c r="X341" s="2"/>
      <c r="Y341" s="2"/>
      <c r="Z341" s="2"/>
      <c r="AA341" s="2"/>
      <c r="AB341" s="2"/>
    </row>
    <row r="342" spans="1:28" ht="21" customHeight="1" thickBot="1">
      <c r="A342" s="16" t="s">
        <v>117</v>
      </c>
      <c r="B342" s="28" t="s">
        <v>117</v>
      </c>
      <c r="C342" s="28" t="s">
        <v>117</v>
      </c>
      <c r="D342" s="28" t="s">
        <v>117</v>
      </c>
      <c r="E342" s="28" t="s">
        <v>117</v>
      </c>
      <c r="F342" s="28" t="s">
        <v>117</v>
      </c>
      <c r="G342" s="108" t="s">
        <v>107</v>
      </c>
      <c r="H342" s="17" t="s">
        <v>107</v>
      </c>
      <c r="I342" s="18" t="s">
        <v>117</v>
      </c>
      <c r="J342" s="18" t="s">
        <v>117</v>
      </c>
      <c r="K342" s="18" t="s">
        <v>117</v>
      </c>
      <c r="L342" s="18" t="s">
        <v>117</v>
      </c>
      <c r="M342" s="18" t="s">
        <v>117</v>
      </c>
      <c r="N342" s="17" t="s">
        <v>107</v>
      </c>
      <c r="O342" s="17" t="s">
        <v>107</v>
      </c>
      <c r="P342" s="2"/>
      <c r="Q342" s="3"/>
      <c r="R342" s="1"/>
      <c r="S342" s="1"/>
      <c r="T342" s="1"/>
      <c r="U342" s="2"/>
      <c r="V342" s="2"/>
      <c r="W342" s="2"/>
      <c r="X342" s="2"/>
      <c r="Y342" s="2"/>
      <c r="Z342" s="2"/>
      <c r="AA342" s="2"/>
      <c r="AB342" s="2"/>
    </row>
    <row r="343" spans="1:28" ht="21" customHeight="1" thickBot="1">
      <c r="A343" s="14" t="s">
        <v>118</v>
      </c>
      <c r="B343" s="5">
        <v>4174.619999999947</v>
      </c>
      <c r="C343" s="5">
        <v>3701.92</v>
      </c>
      <c r="D343" s="5">
        <v>4282.85000000001</v>
      </c>
      <c r="E343" s="5">
        <v>4136.74</v>
      </c>
      <c r="F343" s="5">
        <v>3551.9050000000157</v>
      </c>
      <c r="G343" s="107">
        <f>100*F343/C343</f>
        <v>95.94764338505466</v>
      </c>
      <c r="H343" s="22">
        <f>100*F343/B343</f>
        <v>85.08331297220012</v>
      </c>
      <c r="I343" s="406">
        <f>B344/B343</f>
        <v>4277.698089886079</v>
      </c>
      <c r="J343" s="406">
        <f>C344/C343</f>
        <v>4533.466147296538</v>
      </c>
      <c r="K343" s="406">
        <f>D344/D343</f>
        <v>4016.4600674784215</v>
      </c>
      <c r="L343" s="404">
        <f>E344/E343</f>
        <v>4188.0838534691575</v>
      </c>
      <c r="M343" s="404">
        <f>F344/F343</f>
        <v>4521.812661093112</v>
      </c>
      <c r="N343" s="24">
        <f>100*M343/J343</f>
        <v>99.74294533531753</v>
      </c>
      <c r="O343" s="24">
        <f>100*M343/I343</f>
        <v>105.70668069783143</v>
      </c>
      <c r="P343" s="2"/>
      <c r="Q343" s="3"/>
      <c r="R343" s="1"/>
      <c r="S343" s="1"/>
      <c r="T343" s="1"/>
      <c r="U343" s="2"/>
      <c r="V343" s="2"/>
      <c r="W343" s="2"/>
      <c r="X343" s="2"/>
      <c r="Y343" s="2"/>
      <c r="Z343" s="2"/>
      <c r="AA343" s="2"/>
      <c r="AB343" s="2"/>
    </row>
    <row r="344" spans="1:28" ht="21" customHeight="1" thickBot="1">
      <c r="A344" s="15" t="s">
        <v>135</v>
      </c>
      <c r="B344" s="5">
        <v>17857764</v>
      </c>
      <c r="C344" s="5">
        <v>16782529</v>
      </c>
      <c r="D344" s="5">
        <v>17201896</v>
      </c>
      <c r="E344" s="5">
        <v>17325014</v>
      </c>
      <c r="F344" s="5">
        <v>16061049</v>
      </c>
      <c r="G344" s="106" t="s">
        <v>107</v>
      </c>
      <c r="H344" s="13" t="s">
        <v>107</v>
      </c>
      <c r="I344" s="405"/>
      <c r="J344" s="405"/>
      <c r="K344" s="405"/>
      <c r="L344" s="405"/>
      <c r="M344" s="405"/>
      <c r="N344" s="17" t="s">
        <v>107</v>
      </c>
      <c r="O344" s="17" t="s">
        <v>107</v>
      </c>
      <c r="P344" s="2"/>
      <c r="Q344" s="3"/>
      <c r="R344" s="1"/>
      <c r="S344" s="1"/>
      <c r="T344" s="1"/>
      <c r="U344" s="2"/>
      <c r="V344" s="2"/>
      <c r="W344" s="2"/>
      <c r="X344" s="2"/>
      <c r="Y344" s="2"/>
      <c r="Z344" s="2"/>
      <c r="AA344" s="2"/>
      <c r="AB344" s="2"/>
    </row>
    <row r="345" spans="1:28" ht="21" customHeight="1" thickBot="1">
      <c r="A345" s="14" t="s">
        <v>119</v>
      </c>
      <c r="B345" s="5">
        <v>2228.79</v>
      </c>
      <c r="C345" s="5">
        <v>1937.57</v>
      </c>
      <c r="D345" s="5">
        <v>2198.84</v>
      </c>
      <c r="E345" s="5">
        <v>2120.84</v>
      </c>
      <c r="F345" s="5">
        <v>1873.94</v>
      </c>
      <c r="G345" s="107">
        <f>100*F345/C345</f>
        <v>96.71598961585904</v>
      </c>
      <c r="H345" s="22">
        <f>100*F345/B345</f>
        <v>84.07880509155191</v>
      </c>
      <c r="I345" s="406">
        <f>B346/B345</f>
        <v>3339.0404659030237</v>
      </c>
      <c r="J345" s="406">
        <f>C346/C345</f>
        <v>4669.780188586735</v>
      </c>
      <c r="K345" s="406">
        <f>D346/D345</f>
        <v>3782.184697385894</v>
      </c>
      <c r="L345" s="406">
        <f>E346/E345</f>
        <v>3556.672356236208</v>
      </c>
      <c r="M345" s="406">
        <f>F346/F345</f>
        <v>3121.96014813708</v>
      </c>
      <c r="N345" s="24">
        <f>100*M345/J345</f>
        <v>66.85454179979105</v>
      </c>
      <c r="O345" s="24">
        <f>100*M345/I345</f>
        <v>93.49872156439304</v>
      </c>
      <c r="P345" s="2"/>
      <c r="Q345" s="3"/>
      <c r="R345" s="1"/>
      <c r="S345" s="1"/>
      <c r="T345" s="1"/>
      <c r="U345" s="2"/>
      <c r="V345" s="2"/>
      <c r="W345" s="2"/>
      <c r="X345" s="2"/>
      <c r="Y345" s="2"/>
      <c r="Z345" s="2"/>
      <c r="AA345" s="2"/>
      <c r="AB345" s="2"/>
    </row>
    <row r="346" spans="1:28" ht="21" customHeight="1" thickBot="1">
      <c r="A346" s="15" t="s">
        <v>135</v>
      </c>
      <c r="B346" s="5">
        <v>7442020</v>
      </c>
      <c r="C346" s="5">
        <v>9048026</v>
      </c>
      <c r="D346" s="5">
        <v>8316419</v>
      </c>
      <c r="E346" s="5">
        <v>7543133</v>
      </c>
      <c r="F346" s="5">
        <v>5850366</v>
      </c>
      <c r="G346" s="108" t="s">
        <v>107</v>
      </c>
      <c r="H346" s="17" t="s">
        <v>107</v>
      </c>
      <c r="I346" s="405"/>
      <c r="J346" s="405"/>
      <c r="K346" s="405"/>
      <c r="L346" s="405"/>
      <c r="M346" s="405"/>
      <c r="N346" s="17" t="s">
        <v>107</v>
      </c>
      <c r="O346" s="17" t="s">
        <v>107</v>
      </c>
      <c r="P346" s="2"/>
      <c r="Q346" s="3"/>
      <c r="R346" s="1"/>
      <c r="S346" s="1"/>
      <c r="T346" s="1"/>
      <c r="U346" s="2"/>
      <c r="V346" s="2"/>
      <c r="W346" s="2"/>
      <c r="X346" s="2"/>
      <c r="Y346" s="2"/>
      <c r="Z346" s="2"/>
      <c r="AA346" s="2"/>
      <c r="AB346" s="2"/>
    </row>
    <row r="347" spans="1:28" ht="21" customHeight="1" thickBot="1">
      <c r="A347" s="32" t="s">
        <v>120</v>
      </c>
      <c r="B347" s="27">
        <v>6403.410000000174</v>
      </c>
      <c r="C347" s="27">
        <v>5639.49</v>
      </c>
      <c r="D347" s="27">
        <v>6481.689999999979</v>
      </c>
      <c r="E347" s="27">
        <v>6257.579999999982</v>
      </c>
      <c r="F347" s="27">
        <v>5425.84499999996</v>
      </c>
      <c r="G347" s="109">
        <f>100*F347/C347</f>
        <v>96.21162551932818</v>
      </c>
      <c r="H347" s="23">
        <f>100*F347/B347</f>
        <v>84.73368096061026</v>
      </c>
      <c r="I347" s="502">
        <f>B348/B347</f>
        <v>3950.986115210382</v>
      </c>
      <c r="J347" s="502">
        <f>C348/C347</f>
        <v>4580.299814344914</v>
      </c>
      <c r="K347" s="502">
        <f>D348/D347</f>
        <v>3936.9847987176313</v>
      </c>
      <c r="L347" s="502">
        <f>E348/E347</f>
        <v>3974.083751226524</v>
      </c>
      <c r="M347" s="502">
        <f>F348/F347</f>
        <v>4038.341493352678</v>
      </c>
      <c r="N347" s="25">
        <f>100*M347/J347</f>
        <v>88.16762345349333</v>
      </c>
      <c r="O347" s="25">
        <f>100*M347/I347</f>
        <v>102.21097659153996</v>
      </c>
      <c r="P347" s="2"/>
      <c r="Q347" s="3"/>
      <c r="R347" s="1"/>
      <c r="S347" s="1"/>
      <c r="T347" s="1"/>
      <c r="U347" s="2"/>
      <c r="V347" s="2"/>
      <c r="W347" s="2"/>
      <c r="X347" s="2"/>
      <c r="Y347" s="2"/>
      <c r="Z347" s="2"/>
      <c r="AA347" s="2"/>
      <c r="AB347" s="2"/>
    </row>
    <row r="348" spans="1:28" ht="21" customHeight="1" thickBot="1">
      <c r="A348" s="15" t="s">
        <v>135</v>
      </c>
      <c r="B348" s="27">
        <v>25299784</v>
      </c>
      <c r="C348" s="27">
        <v>25830555</v>
      </c>
      <c r="D348" s="27">
        <v>25518315</v>
      </c>
      <c r="E348" s="27">
        <v>24868147</v>
      </c>
      <c r="F348" s="27">
        <v>21911415</v>
      </c>
      <c r="G348" s="106" t="s">
        <v>107</v>
      </c>
      <c r="H348" s="13" t="s">
        <v>107</v>
      </c>
      <c r="I348" s="414"/>
      <c r="J348" s="414"/>
      <c r="K348" s="414"/>
      <c r="L348" s="414"/>
      <c r="M348" s="414"/>
      <c r="N348" s="13" t="s">
        <v>107</v>
      </c>
      <c r="O348" s="13" t="s">
        <v>107</v>
      </c>
      <c r="P348" s="2"/>
      <c r="Q348" s="3"/>
      <c r="R348" s="1"/>
      <c r="S348" s="1"/>
      <c r="T348" s="1"/>
      <c r="U348" s="2"/>
      <c r="V348" s="2"/>
      <c r="W348" s="2"/>
      <c r="X348" s="2"/>
      <c r="Y348" s="2"/>
      <c r="Z348" s="2"/>
      <c r="AA348" s="2"/>
      <c r="AB348" s="2"/>
    </row>
    <row r="349" spans="1:28" ht="24" customHeight="1" thickBot="1">
      <c r="A349" s="62"/>
      <c r="B349" s="50"/>
      <c r="C349" s="50"/>
      <c r="D349" s="50"/>
      <c r="E349" s="50"/>
      <c r="F349" s="50"/>
      <c r="G349" s="72"/>
      <c r="H349" s="49"/>
      <c r="I349" s="53"/>
      <c r="J349" s="53"/>
      <c r="K349" s="53"/>
      <c r="L349" s="53"/>
      <c r="M349" s="53"/>
      <c r="N349" s="49"/>
      <c r="O349" s="49"/>
      <c r="P349" s="2"/>
      <c r="Q349" s="3"/>
      <c r="R349" s="1"/>
      <c r="S349" s="1"/>
      <c r="T349" s="1"/>
      <c r="U349" s="2"/>
      <c r="V349" s="2"/>
      <c r="W349" s="2"/>
      <c r="X349" s="2"/>
      <c r="Y349" s="2"/>
      <c r="Z349" s="2"/>
      <c r="AA349" s="2"/>
      <c r="AB349" s="2"/>
    </row>
    <row r="350" spans="1:28" ht="24" customHeight="1" thickBot="1">
      <c r="A350" s="490" t="s">
        <v>161</v>
      </c>
      <c r="B350" s="492" t="s">
        <v>137</v>
      </c>
      <c r="C350" s="493"/>
      <c r="D350" s="493"/>
      <c r="E350" s="493"/>
      <c r="F350" s="494"/>
      <c r="G350" s="105" t="s">
        <v>121</v>
      </c>
      <c r="H350" s="11" t="s">
        <v>123</v>
      </c>
      <c r="I350" s="418" t="s">
        <v>138</v>
      </c>
      <c r="J350" s="411"/>
      <c r="K350" s="411"/>
      <c r="L350" s="411"/>
      <c r="M350" s="412"/>
      <c r="N350" s="11" t="s">
        <v>121</v>
      </c>
      <c r="O350" s="11" t="s">
        <v>123</v>
      </c>
      <c r="P350" s="2"/>
      <c r="Q350" s="293"/>
      <c r="R350" s="1"/>
      <c r="S350" s="1"/>
      <c r="T350" s="1"/>
      <c r="U350" s="2"/>
      <c r="V350" s="2"/>
      <c r="W350" s="2"/>
      <c r="X350" s="2"/>
      <c r="Y350" s="2"/>
      <c r="Z350" s="2"/>
      <c r="AA350" s="2"/>
      <c r="AB350" s="2"/>
    </row>
    <row r="351" spans="1:28" ht="18" customHeight="1" thickBot="1">
      <c r="A351" s="491"/>
      <c r="B351" s="12">
        <v>2001</v>
      </c>
      <c r="C351" s="12" t="s">
        <v>104</v>
      </c>
      <c r="D351" s="12">
        <v>2009</v>
      </c>
      <c r="E351" s="12">
        <v>2011</v>
      </c>
      <c r="F351" s="12">
        <v>2013</v>
      </c>
      <c r="G351" s="106" t="s">
        <v>114</v>
      </c>
      <c r="H351" s="13" t="s">
        <v>114</v>
      </c>
      <c r="I351" s="12">
        <v>2001</v>
      </c>
      <c r="J351" s="12">
        <v>2007</v>
      </c>
      <c r="K351" s="12">
        <v>2009</v>
      </c>
      <c r="L351" s="12">
        <v>2011</v>
      </c>
      <c r="M351" s="12">
        <v>2013</v>
      </c>
      <c r="N351" s="13" t="s">
        <v>114</v>
      </c>
      <c r="O351" s="13" t="s">
        <v>114</v>
      </c>
      <c r="P351" s="2"/>
      <c r="Q351" s="3"/>
      <c r="R351" s="1"/>
      <c r="S351" s="1"/>
      <c r="T351" s="1"/>
      <c r="U351" s="2"/>
      <c r="V351" s="2"/>
      <c r="W351" s="2"/>
      <c r="X351" s="2"/>
      <c r="Y351" s="2"/>
      <c r="Z351" s="2"/>
      <c r="AA351" s="2"/>
      <c r="AB351" s="2"/>
    </row>
    <row r="352" spans="1:28" ht="18" customHeight="1" thickBot="1">
      <c r="A352" s="14" t="s">
        <v>115</v>
      </c>
      <c r="B352" s="35">
        <v>25089522</v>
      </c>
      <c r="C352" s="35">
        <v>27432665</v>
      </c>
      <c r="D352" s="35">
        <v>25943084</v>
      </c>
      <c r="E352" s="35">
        <v>26387770</v>
      </c>
      <c r="F352" s="35">
        <v>26711677</v>
      </c>
      <c r="G352" s="107">
        <f>100*F352/C352</f>
        <v>97.3717901632962</v>
      </c>
      <c r="H352" s="22">
        <f>100*F352/B352</f>
        <v>106.46546793518027</v>
      </c>
      <c r="I352" s="406">
        <f>1000*B352/B353</f>
        <v>5278.6696236756525</v>
      </c>
      <c r="J352" s="406">
        <f>1000*C352/C353</f>
        <v>5361.112978534961</v>
      </c>
      <c r="K352" s="406">
        <f>1000*D352/D353</f>
        <v>5035.657690518949</v>
      </c>
      <c r="L352" s="406">
        <f>1000*E352/E353</f>
        <v>5056.331410653646</v>
      </c>
      <c r="M352" s="406">
        <f>1000*F352/F353</f>
        <v>5140.444444444444</v>
      </c>
      <c r="N352" s="24">
        <f>100*M352/J352</f>
        <v>95.8839044248081</v>
      </c>
      <c r="O352" s="24">
        <f>100*M352/I352</f>
        <v>97.38143909194001</v>
      </c>
      <c r="P352" s="2"/>
      <c r="Q352" s="3"/>
      <c r="R352" s="1"/>
      <c r="S352" s="1"/>
      <c r="T352" s="1"/>
      <c r="U352" s="2"/>
      <c r="V352" s="2"/>
      <c r="W352" s="2"/>
      <c r="X352" s="2"/>
      <c r="Y352" s="2"/>
      <c r="Z352" s="2"/>
      <c r="AA352" s="2"/>
      <c r="AB352" s="2"/>
    </row>
    <row r="353" spans="1:28" ht="18" customHeight="1" thickBot="1">
      <c r="A353" s="15" t="s">
        <v>125</v>
      </c>
      <c r="B353" s="35">
        <v>4753001</v>
      </c>
      <c r="C353" s="35">
        <v>5116972</v>
      </c>
      <c r="D353" s="35">
        <v>5151876</v>
      </c>
      <c r="E353" s="35">
        <v>5218758</v>
      </c>
      <c r="F353" s="35">
        <v>5196375</v>
      </c>
      <c r="G353" s="108" t="s">
        <v>107</v>
      </c>
      <c r="H353" s="17" t="s">
        <v>107</v>
      </c>
      <c r="I353" s="405"/>
      <c r="J353" s="405"/>
      <c r="K353" s="405"/>
      <c r="L353" s="405"/>
      <c r="M353" s="405"/>
      <c r="N353" s="17" t="s">
        <v>107</v>
      </c>
      <c r="O353" s="17" t="s">
        <v>107</v>
      </c>
      <c r="P353" s="2"/>
      <c r="Q353" s="3"/>
      <c r="R353" s="1"/>
      <c r="S353" s="1"/>
      <c r="T353" s="1"/>
      <c r="U353" s="2"/>
      <c r="V353" s="2"/>
      <c r="W353" s="2"/>
      <c r="X353" s="2"/>
      <c r="Y353" s="2"/>
      <c r="Z353" s="2"/>
      <c r="AA353" s="2"/>
      <c r="AB353" s="2"/>
    </row>
    <row r="354" spans="1:28" ht="21" customHeight="1" thickBot="1">
      <c r="A354" s="14" t="s">
        <v>122</v>
      </c>
      <c r="B354" s="35">
        <v>15396314</v>
      </c>
      <c r="C354" s="35">
        <v>13654058</v>
      </c>
      <c r="D354" s="35">
        <v>14686874</v>
      </c>
      <c r="E354" s="35">
        <v>14317834</v>
      </c>
      <c r="F354" s="35">
        <v>14085632</v>
      </c>
      <c r="G354" s="107">
        <f>100*F354/C354</f>
        <v>103.16077462099545</v>
      </c>
      <c r="H354" s="22">
        <f>100*F354/B354</f>
        <v>91.48704033965532</v>
      </c>
      <c r="I354" s="406">
        <f>1000*B354/B355</f>
        <v>4901.197802082362</v>
      </c>
      <c r="J354" s="406">
        <f>1000*C354/C355</f>
        <v>4512.471706288054</v>
      </c>
      <c r="K354" s="406">
        <f>1000*D354/D355</f>
        <v>4943.379359068387</v>
      </c>
      <c r="L354" s="406">
        <f>1000*E354/E355</f>
        <v>4985.339075232905</v>
      </c>
      <c r="M354" s="406">
        <f>1000*F354/F355</f>
        <v>4972.500499522364</v>
      </c>
      <c r="N354" s="24">
        <f>100*M354/J354</f>
        <v>110.1946078153414</v>
      </c>
      <c r="O354" s="24">
        <f>100*M354/I354</f>
        <v>101.45480146526036</v>
      </c>
      <c r="P354" s="2"/>
      <c r="Q354" s="3"/>
      <c r="R354" s="1"/>
      <c r="S354" s="1"/>
      <c r="T354" s="1"/>
      <c r="U354" s="2"/>
      <c r="V354" s="2"/>
      <c r="W354" s="2"/>
      <c r="X354" s="2"/>
      <c r="Y354" s="2"/>
      <c r="Z354" s="2"/>
      <c r="AA354" s="2"/>
      <c r="AB354" s="2"/>
    </row>
    <row r="355" spans="1:28" ht="18" customHeight="1" thickBot="1">
      <c r="A355" s="15" t="s">
        <v>125</v>
      </c>
      <c r="B355" s="35">
        <v>3141337</v>
      </c>
      <c r="C355" s="98">
        <v>3025849</v>
      </c>
      <c r="D355" s="35">
        <v>2971019</v>
      </c>
      <c r="E355" s="35">
        <v>2871988</v>
      </c>
      <c r="F355" s="35">
        <v>2832706</v>
      </c>
      <c r="G355" s="108" t="s">
        <v>107</v>
      </c>
      <c r="H355" s="17" t="s">
        <v>107</v>
      </c>
      <c r="I355" s="405"/>
      <c r="J355" s="405"/>
      <c r="K355" s="405"/>
      <c r="L355" s="405"/>
      <c r="M355" s="405"/>
      <c r="N355" s="17" t="s">
        <v>107</v>
      </c>
      <c r="O355" s="17" t="s">
        <v>107</v>
      </c>
      <c r="P355" s="2"/>
      <c r="Q355" s="3"/>
      <c r="R355" s="1"/>
      <c r="S355" s="1"/>
      <c r="T355" s="1"/>
      <c r="U355" s="2"/>
      <c r="V355" s="2"/>
      <c r="W355" s="2"/>
      <c r="X355" s="2"/>
      <c r="Y355" s="2"/>
      <c r="Z355" s="2"/>
      <c r="AA355" s="2"/>
      <c r="AB355" s="2"/>
    </row>
    <row r="356" spans="1:28" ht="18" customHeight="1" thickBot="1">
      <c r="A356" s="16" t="s">
        <v>117</v>
      </c>
      <c r="B356" s="28" t="s">
        <v>117</v>
      </c>
      <c r="C356" s="28" t="s">
        <v>117</v>
      </c>
      <c r="D356" s="28" t="s">
        <v>117</v>
      </c>
      <c r="E356" s="28" t="s">
        <v>117</v>
      </c>
      <c r="F356" s="28" t="s">
        <v>117</v>
      </c>
      <c r="G356" s="108" t="s">
        <v>107</v>
      </c>
      <c r="H356" s="17" t="s">
        <v>107</v>
      </c>
      <c r="I356" s="18" t="s">
        <v>117</v>
      </c>
      <c r="J356" s="18" t="s">
        <v>117</v>
      </c>
      <c r="K356" s="18" t="s">
        <v>117</v>
      </c>
      <c r="L356" s="18" t="s">
        <v>117</v>
      </c>
      <c r="M356" s="18" t="s">
        <v>117</v>
      </c>
      <c r="N356" s="17" t="s">
        <v>107</v>
      </c>
      <c r="O356" s="17" t="s">
        <v>107</v>
      </c>
      <c r="P356" s="2"/>
      <c r="Q356" s="3"/>
      <c r="R356" s="1"/>
      <c r="S356" s="1"/>
      <c r="T356" s="1"/>
      <c r="U356" s="2"/>
      <c r="V356" s="2"/>
      <c r="W356" s="2"/>
      <c r="X356" s="2"/>
      <c r="Y356" s="2"/>
      <c r="Z356" s="2"/>
      <c r="AA356" s="2"/>
      <c r="AB356" s="2"/>
    </row>
    <row r="357" spans="1:28" ht="18" customHeight="1" thickBot="1">
      <c r="A357" s="14" t="s">
        <v>118</v>
      </c>
      <c r="B357" s="35">
        <v>44316976</v>
      </c>
      <c r="C357" s="35">
        <v>44428726</v>
      </c>
      <c r="D357" s="35">
        <v>43895534</v>
      </c>
      <c r="E357" s="35">
        <v>43946531</v>
      </c>
      <c r="F357" s="35">
        <v>44015385</v>
      </c>
      <c r="G357" s="107">
        <f>100*F357/C357</f>
        <v>99.06965371908255</v>
      </c>
      <c r="H357" s="22">
        <f>100*F357/B357</f>
        <v>99.31946845831719</v>
      </c>
      <c r="I357" s="406">
        <f>1000*B357/B358</f>
        <v>4590.745349869846</v>
      </c>
      <c r="J357" s="406">
        <f>1000*C357/C358</f>
        <v>4515.596737009207</v>
      </c>
      <c r="K357" s="406">
        <f>1000*D357/D358</f>
        <v>4463.148486975991</v>
      </c>
      <c r="L357" s="404">
        <f>1000*E357/E358</f>
        <v>4473.188421802749</v>
      </c>
      <c r="M357" s="404">
        <f>1000*F357/F358</f>
        <v>4507.559915254723</v>
      </c>
      <c r="N357" s="24">
        <f>100*M357/J357</f>
        <v>99.82202082642556</v>
      </c>
      <c r="O357" s="24">
        <f>100*M357/I357</f>
        <v>98.18797540975604</v>
      </c>
      <c r="P357" s="2"/>
      <c r="Q357" s="3"/>
      <c r="R357" s="1"/>
      <c r="S357" s="1"/>
      <c r="T357" s="1"/>
      <c r="U357" s="2"/>
      <c r="V357" s="2"/>
      <c r="W357" s="2"/>
      <c r="X357" s="2"/>
      <c r="Y357" s="2"/>
      <c r="Z357" s="2"/>
      <c r="AA357" s="2"/>
      <c r="AB357" s="2"/>
    </row>
    <row r="358" spans="1:34" ht="18" customHeight="1" thickBot="1">
      <c r="A358" s="15" t="s">
        <v>125</v>
      </c>
      <c r="B358" s="35">
        <v>9653547</v>
      </c>
      <c r="C358" s="98">
        <v>9838949</v>
      </c>
      <c r="D358" s="35">
        <v>9835105</v>
      </c>
      <c r="E358" s="35">
        <v>9824431</v>
      </c>
      <c r="F358" s="35">
        <v>9764792</v>
      </c>
      <c r="G358" s="108" t="s">
        <v>107</v>
      </c>
      <c r="H358" s="17" t="s">
        <v>107</v>
      </c>
      <c r="I358" s="405"/>
      <c r="J358" s="405"/>
      <c r="K358" s="405"/>
      <c r="L358" s="405"/>
      <c r="M358" s="405"/>
      <c r="N358" s="17" t="s">
        <v>107</v>
      </c>
      <c r="O358" s="17" t="s">
        <v>107</v>
      </c>
      <c r="P358" s="2"/>
      <c r="Q358" s="3"/>
      <c r="R358" s="1"/>
      <c r="S358" s="1"/>
      <c r="T358" s="1"/>
      <c r="U358" s="2"/>
      <c r="V358" s="2"/>
      <c r="W358" s="2"/>
      <c r="X358" s="2"/>
      <c r="Y358" s="2"/>
      <c r="Z358" s="2"/>
      <c r="AA358" s="2"/>
      <c r="AB358" s="2"/>
      <c r="AD358" s="99"/>
      <c r="AE358" s="99"/>
      <c r="AF358" s="99"/>
      <c r="AG358" s="99"/>
      <c r="AH358" s="99"/>
    </row>
    <row r="359" spans="1:28" ht="18" customHeight="1" thickBot="1">
      <c r="A359" s="16" t="s">
        <v>117</v>
      </c>
      <c r="B359" s="28" t="s">
        <v>117</v>
      </c>
      <c r="C359" s="28" t="s">
        <v>117</v>
      </c>
      <c r="D359" s="28" t="s">
        <v>117</v>
      </c>
      <c r="E359" s="28" t="s">
        <v>117</v>
      </c>
      <c r="F359" s="28" t="s">
        <v>117</v>
      </c>
      <c r="G359" s="108" t="s">
        <v>107</v>
      </c>
      <c r="H359" s="17" t="s">
        <v>107</v>
      </c>
      <c r="I359" s="18" t="s">
        <v>117</v>
      </c>
      <c r="J359" s="18" t="s">
        <v>117</v>
      </c>
      <c r="K359" s="18" t="s">
        <v>117</v>
      </c>
      <c r="L359" s="18" t="s">
        <v>117</v>
      </c>
      <c r="M359" s="18" t="s">
        <v>117</v>
      </c>
      <c r="N359" s="17" t="s">
        <v>107</v>
      </c>
      <c r="O359" s="17" t="s">
        <v>107</v>
      </c>
      <c r="P359" s="2"/>
      <c r="Q359" s="3"/>
      <c r="R359" s="1"/>
      <c r="S359" s="1"/>
      <c r="T359" s="1"/>
      <c r="U359" s="2"/>
      <c r="V359" s="2"/>
      <c r="W359" s="2"/>
      <c r="X359" s="2"/>
      <c r="Y359" s="2"/>
      <c r="Z359" s="2"/>
      <c r="AA359" s="2"/>
      <c r="AB359" s="2"/>
    </row>
    <row r="360" spans="1:28" ht="18" customHeight="1" thickBot="1">
      <c r="A360" s="20" t="s">
        <v>120</v>
      </c>
      <c r="B360" s="43">
        <v>96183954</v>
      </c>
      <c r="C360" s="43">
        <v>88468045</v>
      </c>
      <c r="D360" s="43">
        <v>88514367</v>
      </c>
      <c r="E360" s="43">
        <v>88850204</v>
      </c>
      <c r="F360" s="43">
        <v>89399101</v>
      </c>
      <c r="G360" s="109">
        <f>100*F360/C360</f>
        <v>101.0524206791277</v>
      </c>
      <c r="H360" s="23">
        <f>100*F360/B360</f>
        <v>92.94596165177406</v>
      </c>
      <c r="I360" s="502">
        <f>1000*B360/B361</f>
        <v>9963.586855691488</v>
      </c>
      <c r="J360" s="502">
        <f>1000*C360/C361</f>
        <v>8991.615364608557</v>
      </c>
      <c r="K360" s="502">
        <f>1000*D360/D361</f>
        <v>8999.839554331144</v>
      </c>
      <c r="L360" s="413">
        <f>1000*E360/E361</f>
        <v>9043.801518886947</v>
      </c>
      <c r="M360" s="413">
        <f>1000*F360/F361</f>
        <v>9155.248877805077</v>
      </c>
      <c r="N360" s="25">
        <f>100*M360/J360</f>
        <v>101.81984556235125</v>
      </c>
      <c r="O360" s="25">
        <f>100*M360/I360</f>
        <v>91.88707852308565</v>
      </c>
      <c r="P360" s="2"/>
      <c r="Q360" s="3"/>
      <c r="R360" s="1"/>
      <c r="S360" s="1"/>
      <c r="T360" s="1"/>
      <c r="U360" s="2"/>
      <c r="V360" s="2"/>
      <c r="W360" s="2"/>
      <c r="X360" s="2"/>
      <c r="Y360" s="2"/>
      <c r="Z360" s="2"/>
      <c r="AA360" s="2"/>
      <c r="AB360" s="2"/>
    </row>
    <row r="361" spans="1:28" ht="18" customHeight="1" thickBot="1">
      <c r="A361" s="15" t="s">
        <v>125</v>
      </c>
      <c r="B361" s="43">
        <v>9653547</v>
      </c>
      <c r="C361" s="104">
        <v>9838949</v>
      </c>
      <c r="D361" s="43">
        <v>9835105</v>
      </c>
      <c r="E361" s="43">
        <v>9824431</v>
      </c>
      <c r="F361" s="43">
        <v>9764792</v>
      </c>
      <c r="G361" s="106" t="s">
        <v>107</v>
      </c>
      <c r="H361" s="13" t="s">
        <v>107</v>
      </c>
      <c r="I361" s="414"/>
      <c r="J361" s="414"/>
      <c r="K361" s="414"/>
      <c r="L361" s="414"/>
      <c r="M361" s="414"/>
      <c r="N361" s="13" t="s">
        <v>107</v>
      </c>
      <c r="O361" s="13" t="s">
        <v>107</v>
      </c>
      <c r="P361" s="2"/>
      <c r="Q361" s="3"/>
      <c r="R361" s="1"/>
      <c r="S361" s="1"/>
      <c r="T361" s="1"/>
      <c r="U361" s="2"/>
      <c r="V361" s="2"/>
      <c r="W361" s="2"/>
      <c r="X361" s="2"/>
      <c r="Y361" s="2"/>
      <c r="Z361" s="2"/>
      <c r="AA361" s="2"/>
      <c r="AB361" s="2"/>
    </row>
    <row r="362" spans="1:35" ht="30" customHeight="1">
      <c r="A362" s="495" t="s">
        <v>7</v>
      </c>
      <c r="B362" s="495"/>
      <c r="C362" s="495"/>
      <c r="D362" s="495"/>
      <c r="E362" s="495"/>
      <c r="F362" s="495"/>
      <c r="G362" s="495"/>
      <c r="H362" s="495"/>
      <c r="I362" s="495"/>
      <c r="J362" s="495"/>
      <c r="K362" s="495"/>
      <c r="L362" s="495"/>
      <c r="M362" s="495"/>
      <c r="N362" s="495"/>
      <c r="O362" s="495"/>
      <c r="P362" s="2"/>
      <c r="AB362" s="2"/>
      <c r="AI362" s="34"/>
    </row>
    <row r="363" ht="24" customHeight="1" thickBot="1"/>
    <row r="364" spans="1:28" ht="24" customHeight="1" thickBot="1">
      <c r="A364" s="490" t="s">
        <v>165</v>
      </c>
      <c r="B364" s="492" t="s">
        <v>137</v>
      </c>
      <c r="C364" s="493"/>
      <c r="D364" s="493"/>
      <c r="E364" s="493"/>
      <c r="F364" s="494"/>
      <c r="G364" s="105" t="s">
        <v>121</v>
      </c>
      <c r="H364" s="11" t="s">
        <v>123</v>
      </c>
      <c r="I364" s="418" t="s">
        <v>142</v>
      </c>
      <c r="J364" s="411"/>
      <c r="K364" s="411"/>
      <c r="L364" s="411"/>
      <c r="M364" s="412"/>
      <c r="N364" s="11" t="s">
        <v>121</v>
      </c>
      <c r="O364" s="11" t="s">
        <v>123</v>
      </c>
      <c r="P364" s="2"/>
      <c r="Q364" s="293"/>
      <c r="R364" s="1"/>
      <c r="S364" s="1"/>
      <c r="T364" s="1"/>
      <c r="U364" s="2"/>
      <c r="V364" s="2"/>
      <c r="W364" s="2"/>
      <c r="X364" s="2"/>
      <c r="Y364" s="2"/>
      <c r="Z364" s="2"/>
      <c r="AA364" s="2"/>
      <c r="AB364" s="2"/>
    </row>
    <row r="365" spans="1:28" ht="18" customHeight="1" thickBot="1">
      <c r="A365" s="491"/>
      <c r="B365" s="12">
        <v>2001</v>
      </c>
      <c r="C365" s="12" t="s">
        <v>104</v>
      </c>
      <c r="D365" s="12">
        <v>2009</v>
      </c>
      <c r="E365" s="12">
        <v>2011</v>
      </c>
      <c r="F365" s="12">
        <v>2013</v>
      </c>
      <c r="G365" s="106" t="s">
        <v>114</v>
      </c>
      <c r="H365" s="13" t="s">
        <v>114</v>
      </c>
      <c r="I365" s="12">
        <v>2001</v>
      </c>
      <c r="J365" s="12">
        <v>2007</v>
      </c>
      <c r="K365" s="12">
        <v>2009</v>
      </c>
      <c r="L365" s="12">
        <v>2011</v>
      </c>
      <c r="M365" s="12">
        <v>2013</v>
      </c>
      <c r="N365" s="13" t="s">
        <v>114</v>
      </c>
      <c r="O365" s="13" t="s">
        <v>114</v>
      </c>
      <c r="P365" s="2"/>
      <c r="Q365" s="3"/>
      <c r="R365" s="1"/>
      <c r="S365" s="1"/>
      <c r="T365" s="1"/>
      <c r="U365" s="2"/>
      <c r="V365" s="2"/>
      <c r="W365" s="2"/>
      <c r="X365" s="2"/>
      <c r="Y365" s="2"/>
      <c r="Z365" s="2"/>
      <c r="AA365" s="2"/>
      <c r="AB365" s="2"/>
    </row>
    <row r="366" spans="1:28" ht="18" customHeight="1" thickBot="1">
      <c r="A366" s="14" t="s">
        <v>115</v>
      </c>
      <c r="B366" s="35">
        <v>25089522</v>
      </c>
      <c r="C366" s="35">
        <v>27432665</v>
      </c>
      <c r="D366" s="35">
        <v>25943084</v>
      </c>
      <c r="E366" s="35">
        <v>26387770</v>
      </c>
      <c r="F366" s="35">
        <v>26711677</v>
      </c>
      <c r="G366" s="107">
        <f>100*F366/C366</f>
        <v>97.3717901632962</v>
      </c>
      <c r="H366" s="22">
        <f>100*F366/B366</f>
        <v>106.46546793518027</v>
      </c>
      <c r="I366" s="406">
        <f>B366/B367</f>
        <v>82260.72786885245</v>
      </c>
      <c r="J366" s="406">
        <f>C366/C367</f>
        <v>82628.50903614458</v>
      </c>
      <c r="K366" s="406">
        <f>D366/D367</f>
        <v>76303.18823529412</v>
      </c>
      <c r="L366" s="406">
        <f>E366/E367</f>
        <v>73096.31578947368</v>
      </c>
      <c r="M366" s="406">
        <f>F366/F367</f>
        <v>71613.07506702413</v>
      </c>
      <c r="N366" s="24">
        <f>100*M366/J366</f>
        <v>86.6687247566068</v>
      </c>
      <c r="O366" s="24">
        <f>100*M366/I366</f>
        <v>87.05621372715814</v>
      </c>
      <c r="P366" s="2"/>
      <c r="Q366" s="3"/>
      <c r="R366" s="1"/>
      <c r="S366" s="1"/>
      <c r="T366" s="1"/>
      <c r="U366" s="2"/>
      <c r="V366" s="2"/>
      <c r="W366" s="2"/>
      <c r="X366" s="2"/>
      <c r="Y366" s="2"/>
      <c r="Z366" s="2"/>
      <c r="AA366" s="2"/>
      <c r="AB366" s="2"/>
    </row>
    <row r="367" spans="1:28" ht="18" customHeight="1" thickBot="1">
      <c r="A367" s="15" t="s">
        <v>116</v>
      </c>
      <c r="B367" s="5">
        <v>305</v>
      </c>
      <c r="C367" s="5">
        <v>332</v>
      </c>
      <c r="D367" s="5">
        <v>340</v>
      </c>
      <c r="E367" s="5">
        <v>361</v>
      </c>
      <c r="F367" s="5">
        <v>373</v>
      </c>
      <c r="G367" s="108" t="s">
        <v>107</v>
      </c>
      <c r="H367" s="17" t="s">
        <v>107</v>
      </c>
      <c r="I367" s="405"/>
      <c r="J367" s="405"/>
      <c r="K367" s="405"/>
      <c r="L367" s="405"/>
      <c r="M367" s="405"/>
      <c r="N367" s="17" t="s">
        <v>107</v>
      </c>
      <c r="O367" s="17" t="s">
        <v>107</v>
      </c>
      <c r="P367" s="2"/>
      <c r="Q367" s="3"/>
      <c r="R367" s="1"/>
      <c r="S367" s="1"/>
      <c r="T367" s="1"/>
      <c r="U367" s="2"/>
      <c r="V367" s="2"/>
      <c r="W367" s="2"/>
      <c r="X367" s="2"/>
      <c r="Y367" s="2"/>
      <c r="Z367" s="2"/>
      <c r="AA367" s="2"/>
      <c r="AB367" s="2"/>
    </row>
    <row r="368" spans="1:28" ht="21" customHeight="1" thickBot="1">
      <c r="A368" s="14" t="s">
        <v>122</v>
      </c>
      <c r="B368" s="35">
        <v>15396314</v>
      </c>
      <c r="C368" s="35">
        <v>13654058</v>
      </c>
      <c r="D368" s="35">
        <v>14686874</v>
      </c>
      <c r="E368" s="35">
        <v>14317834</v>
      </c>
      <c r="F368" s="35">
        <v>14085632</v>
      </c>
      <c r="G368" s="107">
        <f>100*F368/C368</f>
        <v>103.16077462099545</v>
      </c>
      <c r="H368" s="22">
        <f>100*F368/B368</f>
        <v>91.48704033965532</v>
      </c>
      <c r="I368" s="406">
        <f>B368/B369</f>
        <v>6714.48495420846</v>
      </c>
      <c r="J368" s="406">
        <f>C368/C369</f>
        <v>4794.261938202248</v>
      </c>
      <c r="K368" s="406">
        <f>D368/D369</f>
        <v>5648.797692307692</v>
      </c>
      <c r="L368" s="406">
        <f>E368/E369</f>
        <v>5398.881598793363</v>
      </c>
      <c r="M368" s="406">
        <f>F368/F369</f>
        <v>5228.519673348181</v>
      </c>
      <c r="N368" s="24">
        <f>100*M368/J368</f>
        <v>109.05786418730328</v>
      </c>
      <c r="O368" s="24">
        <f>100*M368/I368</f>
        <v>77.86925890825154</v>
      </c>
      <c r="P368" s="2"/>
      <c r="Q368" s="3"/>
      <c r="R368" s="1"/>
      <c r="S368" s="1"/>
      <c r="T368" s="1"/>
      <c r="U368" s="2"/>
      <c r="V368" s="2"/>
      <c r="W368" s="2"/>
      <c r="X368" s="2"/>
      <c r="Y368" s="2"/>
      <c r="Z368" s="2"/>
      <c r="AA368" s="2"/>
      <c r="AB368" s="2"/>
    </row>
    <row r="369" spans="1:28" ht="18" customHeight="1" thickBot="1">
      <c r="A369" s="15" t="s">
        <v>116</v>
      </c>
      <c r="B369" s="5">
        <v>2293</v>
      </c>
      <c r="C369" s="98">
        <v>2848</v>
      </c>
      <c r="D369" s="5">
        <v>2600</v>
      </c>
      <c r="E369" s="5">
        <v>2652</v>
      </c>
      <c r="F369" s="5">
        <v>2694</v>
      </c>
      <c r="G369" s="108" t="s">
        <v>107</v>
      </c>
      <c r="H369" s="17" t="s">
        <v>107</v>
      </c>
      <c r="I369" s="405"/>
      <c r="J369" s="405"/>
      <c r="K369" s="405"/>
      <c r="L369" s="405"/>
      <c r="M369" s="405"/>
      <c r="N369" s="17" t="s">
        <v>107</v>
      </c>
      <c r="O369" s="17" t="s">
        <v>107</v>
      </c>
      <c r="P369" s="2"/>
      <c r="Q369" s="80"/>
      <c r="R369" s="1"/>
      <c r="S369" s="1"/>
      <c r="T369" s="1"/>
      <c r="U369" s="2"/>
      <c r="V369" s="2"/>
      <c r="W369" s="2"/>
      <c r="X369" s="2"/>
      <c r="Y369" s="2"/>
      <c r="Z369" s="2"/>
      <c r="AA369" s="2"/>
      <c r="AB369" s="2"/>
    </row>
    <row r="370" spans="1:28" ht="18" customHeight="1" thickBot="1">
      <c r="A370" s="16" t="s">
        <v>117</v>
      </c>
      <c r="B370" s="28" t="s">
        <v>117</v>
      </c>
      <c r="C370" s="28" t="s">
        <v>117</v>
      </c>
      <c r="D370" s="28" t="s">
        <v>117</v>
      </c>
      <c r="E370" s="28" t="s">
        <v>117</v>
      </c>
      <c r="F370" s="28" t="s">
        <v>117</v>
      </c>
      <c r="G370" s="108" t="s">
        <v>107</v>
      </c>
      <c r="H370" s="17" t="s">
        <v>107</v>
      </c>
      <c r="I370" s="18" t="s">
        <v>117</v>
      </c>
      <c r="J370" s="18" t="s">
        <v>117</v>
      </c>
      <c r="K370" s="18" t="s">
        <v>117</v>
      </c>
      <c r="L370" s="18" t="s">
        <v>117</v>
      </c>
      <c r="M370" s="18" t="s">
        <v>117</v>
      </c>
      <c r="N370" s="17" t="s">
        <v>107</v>
      </c>
      <c r="O370" s="17" t="s">
        <v>107</v>
      </c>
      <c r="P370" s="2"/>
      <c r="Q370" s="102"/>
      <c r="R370" s="1"/>
      <c r="S370" s="1"/>
      <c r="T370" s="1"/>
      <c r="U370" s="2"/>
      <c r="V370" s="2"/>
      <c r="W370" s="2"/>
      <c r="X370" s="2"/>
      <c r="Y370" s="2"/>
      <c r="Z370" s="2"/>
      <c r="AA370" s="2"/>
      <c r="AB370" s="2"/>
    </row>
    <row r="371" spans="1:28" ht="18" customHeight="1" thickBot="1">
      <c r="A371" s="14" t="s">
        <v>118</v>
      </c>
      <c r="B371" s="35">
        <v>44316976</v>
      </c>
      <c r="C371" s="35">
        <v>44428726</v>
      </c>
      <c r="D371" s="35">
        <v>43895534</v>
      </c>
      <c r="E371" s="35">
        <v>43946531</v>
      </c>
      <c r="F371" s="35">
        <v>44015385</v>
      </c>
      <c r="G371" s="107">
        <f>100*F371/C371</f>
        <v>99.06965371908255</v>
      </c>
      <c r="H371" s="22">
        <f>100*F371/B371</f>
        <v>99.31946845831719</v>
      </c>
      <c r="I371" s="406">
        <f>B371/B372</f>
        <v>17051.549057329743</v>
      </c>
      <c r="J371" s="406">
        <f>C371/C372</f>
        <v>13966.90537566803</v>
      </c>
      <c r="K371" s="406">
        <f>D371/D372</f>
        <v>14925.377082624958</v>
      </c>
      <c r="L371" s="404">
        <f>E371/E372</f>
        <v>14580.799933642998</v>
      </c>
      <c r="M371" s="404">
        <f>F371/F372</f>
        <v>14346.605280312908</v>
      </c>
      <c r="N371" s="24">
        <f>100*M371/J371</f>
        <v>102.71856860508527</v>
      </c>
      <c r="O371" s="24">
        <f>100*M371/I371</f>
        <v>84.13666835826805</v>
      </c>
      <c r="P371" s="2"/>
      <c r="Q371" s="102"/>
      <c r="R371" s="1"/>
      <c r="S371" s="1"/>
      <c r="T371" s="1"/>
      <c r="U371" s="2"/>
      <c r="V371" s="2"/>
      <c r="W371" s="2"/>
      <c r="X371" s="2"/>
      <c r="Y371" s="2"/>
      <c r="Z371" s="2"/>
      <c r="AA371" s="2"/>
      <c r="AB371" s="2"/>
    </row>
    <row r="372" spans="1:28" ht="18" customHeight="1" thickBot="1">
      <c r="A372" s="15" t="s">
        <v>116</v>
      </c>
      <c r="B372" s="5">
        <v>2599</v>
      </c>
      <c r="C372" s="98">
        <v>3181</v>
      </c>
      <c r="D372" s="5">
        <v>2941</v>
      </c>
      <c r="E372" s="5">
        <v>3014</v>
      </c>
      <c r="F372" s="5">
        <v>3068</v>
      </c>
      <c r="G372" s="108" t="s">
        <v>107</v>
      </c>
      <c r="H372" s="17" t="s">
        <v>107</v>
      </c>
      <c r="I372" s="405"/>
      <c r="J372" s="405"/>
      <c r="K372" s="405"/>
      <c r="L372" s="405"/>
      <c r="M372" s="405"/>
      <c r="N372" s="17" t="s">
        <v>107</v>
      </c>
      <c r="O372" s="17" t="s">
        <v>107</v>
      </c>
      <c r="P372" s="2"/>
      <c r="Q372" s="102"/>
      <c r="R372" s="1"/>
      <c r="S372" s="1"/>
      <c r="T372" s="1"/>
      <c r="U372" s="2"/>
      <c r="V372" s="2"/>
      <c r="W372" s="2"/>
      <c r="X372" s="2"/>
      <c r="Y372" s="2"/>
      <c r="Z372" s="2"/>
      <c r="AA372" s="2"/>
      <c r="AB372" s="2"/>
    </row>
    <row r="373" spans="1:34" ht="18" customHeight="1" thickBot="1">
      <c r="A373" s="14" t="s">
        <v>119</v>
      </c>
      <c r="B373" s="35">
        <v>51866978</v>
      </c>
      <c r="C373" s="35">
        <v>44039319</v>
      </c>
      <c r="D373" s="35">
        <v>44618833</v>
      </c>
      <c r="E373" s="35">
        <v>44903673</v>
      </c>
      <c r="F373" s="35">
        <v>45383716</v>
      </c>
      <c r="G373" s="107">
        <f>100*F373/C373</f>
        <v>103.05271977525356</v>
      </c>
      <c r="H373" s="22">
        <f>100*F373/B373</f>
        <v>87.50021256299142</v>
      </c>
      <c r="I373" s="406">
        <f>B373/B374</f>
        <v>294698.73863636365</v>
      </c>
      <c r="J373" s="406">
        <f>C373/C374</f>
        <v>273536.14285714284</v>
      </c>
      <c r="K373" s="406">
        <f>D373/D374</f>
        <v>252083.80225988702</v>
      </c>
      <c r="L373" s="406">
        <f>E373/E374</f>
        <v>253693.06779661018</v>
      </c>
      <c r="M373" s="406">
        <f>F373/F374</f>
        <v>259335.52</v>
      </c>
      <c r="N373" s="24">
        <f>100*M373/J373</f>
        <v>94.80850219323328</v>
      </c>
      <c r="O373" s="24">
        <f>100*M373/I373</f>
        <v>88.00021377763709</v>
      </c>
      <c r="P373" s="2"/>
      <c r="Q373" s="80"/>
      <c r="R373" s="1"/>
      <c r="S373" s="1"/>
      <c r="T373" s="1"/>
      <c r="U373" s="2"/>
      <c r="V373" s="2"/>
      <c r="W373" s="2"/>
      <c r="X373" s="2"/>
      <c r="Y373" s="2"/>
      <c r="Z373" s="2"/>
      <c r="AA373" s="2"/>
      <c r="AB373" s="2"/>
      <c r="AD373" s="99"/>
      <c r="AE373" s="99"/>
      <c r="AF373" s="99"/>
      <c r="AG373" s="99"/>
      <c r="AH373" s="99"/>
    </row>
    <row r="374" spans="1:28" ht="18" customHeight="1" thickBot="1">
      <c r="A374" s="19" t="s">
        <v>116</v>
      </c>
      <c r="B374" s="5">
        <v>176</v>
      </c>
      <c r="C374" s="5">
        <v>161</v>
      </c>
      <c r="D374" s="5">
        <v>177</v>
      </c>
      <c r="E374" s="5">
        <v>177</v>
      </c>
      <c r="F374" s="5">
        <v>175</v>
      </c>
      <c r="G374" s="108" t="s">
        <v>107</v>
      </c>
      <c r="H374" s="17" t="s">
        <v>107</v>
      </c>
      <c r="I374" s="405"/>
      <c r="J374" s="405"/>
      <c r="K374" s="405"/>
      <c r="L374" s="405"/>
      <c r="M374" s="405"/>
      <c r="N374" s="17" t="s">
        <v>107</v>
      </c>
      <c r="O374" s="17" t="s">
        <v>107</v>
      </c>
      <c r="P374" s="2"/>
      <c r="Q374" s="3"/>
      <c r="R374" s="1"/>
      <c r="S374" s="1"/>
      <c r="T374" s="1"/>
      <c r="U374" s="2"/>
      <c r="V374" s="2"/>
      <c r="W374" s="2"/>
      <c r="X374" s="2"/>
      <c r="Y374" s="2"/>
      <c r="Z374" s="2"/>
      <c r="AA374" s="2"/>
      <c r="AB374" s="2"/>
    </row>
    <row r="375" spans="1:28" ht="18" customHeight="1" thickBot="1">
      <c r="A375" s="20" t="s">
        <v>120</v>
      </c>
      <c r="B375" s="43">
        <v>96183954</v>
      </c>
      <c r="C375" s="43">
        <v>88468045</v>
      </c>
      <c r="D375" s="43">
        <v>88514367</v>
      </c>
      <c r="E375" s="43">
        <v>88850204</v>
      </c>
      <c r="F375" s="43">
        <v>89399101</v>
      </c>
      <c r="G375" s="109">
        <f>100*F375/C375</f>
        <v>101.0524206791277</v>
      </c>
      <c r="H375" s="23">
        <f>100*F375/B375</f>
        <v>92.94596165177406</v>
      </c>
      <c r="I375" s="502">
        <f>B375/B376</f>
        <v>34660.884324324325</v>
      </c>
      <c r="J375" s="502">
        <f>C375/C376</f>
        <v>26471.58737283064</v>
      </c>
      <c r="K375" s="502">
        <f>D375/D376</f>
        <v>28388.186978832586</v>
      </c>
      <c r="L375" s="502">
        <f>E375/E376</f>
        <v>27844</v>
      </c>
      <c r="M375" s="502">
        <f>F375/F376</f>
        <v>27566.790317607152</v>
      </c>
      <c r="N375" s="25">
        <f>100*M375/J375</f>
        <v>104.13727718459599</v>
      </c>
      <c r="O375" s="25">
        <f>100*M375/I375</f>
        <v>79.53285340230435</v>
      </c>
      <c r="P375" s="2"/>
      <c r="Q375" s="3"/>
      <c r="R375" s="1"/>
      <c r="S375" s="1"/>
      <c r="T375" s="1"/>
      <c r="U375" s="2"/>
      <c r="V375" s="2"/>
      <c r="W375" s="2"/>
      <c r="X375" s="2"/>
      <c r="Y375" s="2"/>
      <c r="Z375" s="2"/>
      <c r="AA375" s="2"/>
      <c r="AB375" s="2"/>
    </row>
    <row r="376" spans="1:28" ht="18" customHeight="1" thickBot="1">
      <c r="A376" s="15" t="s">
        <v>116</v>
      </c>
      <c r="B376" s="21">
        <v>2775</v>
      </c>
      <c r="C376" s="101">
        <v>3342</v>
      </c>
      <c r="D376" s="21">
        <v>3118</v>
      </c>
      <c r="E376" s="21">
        <v>3191</v>
      </c>
      <c r="F376" s="21">
        <v>3243</v>
      </c>
      <c r="G376" s="106" t="s">
        <v>107</v>
      </c>
      <c r="H376" s="13" t="s">
        <v>107</v>
      </c>
      <c r="I376" s="414"/>
      <c r="J376" s="414"/>
      <c r="K376" s="414"/>
      <c r="L376" s="414"/>
      <c r="M376" s="414"/>
      <c r="N376" s="13" t="s">
        <v>107</v>
      </c>
      <c r="O376" s="13" t="s">
        <v>107</v>
      </c>
      <c r="P376" s="2"/>
      <c r="Q376" s="3"/>
      <c r="R376" s="1"/>
      <c r="S376" s="1"/>
      <c r="T376" s="1"/>
      <c r="U376" s="2"/>
      <c r="V376" s="2"/>
      <c r="W376" s="2"/>
      <c r="X376" s="2"/>
      <c r="Y376" s="2"/>
      <c r="Z376" s="2"/>
      <c r="AA376" s="2"/>
      <c r="AB376" s="2"/>
    </row>
    <row r="377" spans="1:28" ht="18" customHeight="1">
      <c r="A377" s="495" t="s">
        <v>6</v>
      </c>
      <c r="B377" s="495"/>
      <c r="C377" s="495"/>
      <c r="D377" s="495"/>
      <c r="E377" s="495"/>
      <c r="F377" s="495"/>
      <c r="G377" s="495"/>
      <c r="H377" s="495"/>
      <c r="I377" s="495"/>
      <c r="J377" s="495"/>
      <c r="K377" s="495"/>
      <c r="L377" s="495"/>
      <c r="M377" s="495"/>
      <c r="N377" s="495"/>
      <c r="O377" s="495"/>
      <c r="P377" s="2"/>
      <c r="Q377" s="3"/>
      <c r="R377" s="1"/>
      <c r="S377" s="1"/>
      <c r="T377" s="1"/>
      <c r="U377" s="2"/>
      <c r="V377" s="2"/>
      <c r="W377" s="2"/>
      <c r="X377" s="2"/>
      <c r="Y377" s="2"/>
      <c r="Z377" s="2"/>
      <c r="AA377" s="2"/>
      <c r="AB377" s="2"/>
    </row>
    <row r="378" spans="7:35" ht="27" customHeight="1" thickBot="1">
      <c r="G378" s="4"/>
      <c r="P378" s="2"/>
      <c r="AB378" s="2"/>
      <c r="AI378" s="34"/>
    </row>
    <row r="379" spans="1:28" ht="24" customHeight="1" thickBot="1">
      <c r="A379" s="490" t="s">
        <v>169</v>
      </c>
      <c r="B379" s="492" t="s">
        <v>137</v>
      </c>
      <c r="C379" s="493"/>
      <c r="D379" s="493"/>
      <c r="E379" s="493"/>
      <c r="F379" s="494"/>
      <c r="G379" s="105" t="s">
        <v>121</v>
      </c>
      <c r="H379" s="11" t="s">
        <v>123</v>
      </c>
      <c r="I379" s="418" t="s">
        <v>144</v>
      </c>
      <c r="J379" s="411"/>
      <c r="K379" s="411"/>
      <c r="L379" s="411"/>
      <c r="M379" s="412"/>
      <c r="N379" s="11" t="s">
        <v>121</v>
      </c>
      <c r="O379" s="11" t="s">
        <v>123</v>
      </c>
      <c r="P379" s="2"/>
      <c r="Q379" s="293"/>
      <c r="R379" s="1"/>
      <c r="S379" s="1"/>
      <c r="T379" s="1"/>
      <c r="U379" s="2"/>
      <c r="V379" s="2"/>
      <c r="W379" s="2"/>
      <c r="X379" s="2"/>
      <c r="Y379" s="2"/>
      <c r="Z379" s="2"/>
      <c r="AA379" s="2"/>
      <c r="AB379" s="2"/>
    </row>
    <row r="380" spans="1:28" ht="24" customHeight="1" thickBot="1">
      <c r="A380" s="491"/>
      <c r="B380" s="12">
        <v>2001</v>
      </c>
      <c r="C380" s="12">
        <v>2007</v>
      </c>
      <c r="D380" s="12">
        <v>2009</v>
      </c>
      <c r="E380" s="12">
        <v>2011</v>
      </c>
      <c r="F380" s="12">
        <v>2013</v>
      </c>
      <c r="G380" s="106" t="s">
        <v>114</v>
      </c>
      <c r="H380" s="13" t="s">
        <v>114</v>
      </c>
      <c r="I380" s="12">
        <v>2001</v>
      </c>
      <c r="J380" s="12">
        <v>2007</v>
      </c>
      <c r="K380" s="12">
        <v>2009</v>
      </c>
      <c r="L380" s="12">
        <v>2011</v>
      </c>
      <c r="M380" s="12">
        <v>2013</v>
      </c>
      <c r="N380" s="13" t="s">
        <v>114</v>
      </c>
      <c r="O380" s="13" t="s">
        <v>114</v>
      </c>
      <c r="P380" s="2"/>
      <c r="Q380" s="3"/>
      <c r="R380" s="1"/>
      <c r="S380" s="1"/>
      <c r="T380" s="1"/>
      <c r="U380" s="2"/>
      <c r="V380" s="2"/>
      <c r="W380" s="2"/>
      <c r="X380" s="2"/>
      <c r="Y380" s="2"/>
      <c r="Z380" s="2"/>
      <c r="AA380" s="2"/>
      <c r="AB380" s="2"/>
    </row>
    <row r="381" spans="1:28" ht="24" customHeight="1" thickBot="1">
      <c r="A381" s="14" t="s">
        <v>118</v>
      </c>
      <c r="B381" s="35">
        <v>44316976</v>
      </c>
      <c r="C381" s="35">
        <v>44428726</v>
      </c>
      <c r="D381" s="35">
        <v>43895534</v>
      </c>
      <c r="E381" s="35">
        <v>43946531</v>
      </c>
      <c r="F381" s="35">
        <v>44015385</v>
      </c>
      <c r="G381" s="107">
        <f>100*F381/C381</f>
        <v>99.06965371908255</v>
      </c>
      <c r="H381" s="22">
        <f>100*F381/B381</f>
        <v>99.31946845831719</v>
      </c>
      <c r="I381" s="406">
        <f>B381/B382</f>
        <v>109.14005949918239</v>
      </c>
      <c r="J381" s="406">
        <f>C381/C382</f>
        <v>92.53921729947699</v>
      </c>
      <c r="K381" s="406">
        <f>D381/D382</f>
        <v>91.01500137884132</v>
      </c>
      <c r="L381" s="406">
        <f>E381/E382</f>
        <v>90.39185442368844</v>
      </c>
      <c r="M381" s="406">
        <f>F381/F382</f>
        <v>88.50675935179395</v>
      </c>
      <c r="N381" s="24">
        <f>100*M381/J381</f>
        <v>95.64243348348936</v>
      </c>
      <c r="O381" s="24">
        <f>100*M381/I381</f>
        <v>81.09465924604613</v>
      </c>
      <c r="P381" s="2"/>
      <c r="Q381" s="3"/>
      <c r="R381" s="1"/>
      <c r="S381" s="1"/>
      <c r="T381" s="1"/>
      <c r="U381" s="2"/>
      <c r="V381" s="2"/>
      <c r="W381" s="2"/>
      <c r="X381" s="2"/>
      <c r="Y381" s="2"/>
      <c r="Z381" s="2"/>
      <c r="AA381" s="2"/>
      <c r="AB381" s="2"/>
    </row>
    <row r="382" spans="1:28" ht="24" customHeight="1" thickBot="1">
      <c r="A382" s="15" t="s">
        <v>145</v>
      </c>
      <c r="B382" s="5">
        <v>406056</v>
      </c>
      <c r="C382" s="5">
        <v>480107</v>
      </c>
      <c r="D382" s="5">
        <v>482289</v>
      </c>
      <c r="E382" s="5">
        <v>486178</v>
      </c>
      <c r="F382" s="5">
        <v>497311</v>
      </c>
      <c r="G382" s="108" t="s">
        <v>107</v>
      </c>
      <c r="H382" s="17" t="s">
        <v>107</v>
      </c>
      <c r="I382" s="405"/>
      <c r="J382" s="405"/>
      <c r="K382" s="405"/>
      <c r="L382" s="405"/>
      <c r="M382" s="405"/>
      <c r="N382" s="17" t="s">
        <v>107</v>
      </c>
      <c r="O382" s="17" t="s">
        <v>107</v>
      </c>
      <c r="P382" s="2"/>
      <c r="Q382" s="3"/>
      <c r="R382" s="1"/>
      <c r="S382" s="1"/>
      <c r="T382" s="1"/>
      <c r="U382" s="2"/>
      <c r="V382" s="2"/>
      <c r="W382" s="2"/>
      <c r="X382" s="2"/>
      <c r="Y382" s="2"/>
      <c r="Z382" s="2"/>
      <c r="AA382" s="2"/>
      <c r="AB382" s="2"/>
    </row>
    <row r="383" spans="1:28" ht="24" customHeight="1" thickBot="1">
      <c r="A383" s="14" t="s">
        <v>119</v>
      </c>
      <c r="B383" s="35">
        <v>51866978</v>
      </c>
      <c r="C383" s="35">
        <v>44039319</v>
      </c>
      <c r="D383" s="35">
        <v>44618833</v>
      </c>
      <c r="E383" s="35">
        <v>44903673</v>
      </c>
      <c r="F383" s="35">
        <v>45383716</v>
      </c>
      <c r="G383" s="107">
        <f>100*F383/C383</f>
        <v>103.05271977525356</v>
      </c>
      <c r="H383" s="22">
        <f>100*F383/B383</f>
        <v>87.50021256299142</v>
      </c>
      <c r="I383" s="406">
        <f>B383/B384</f>
        <v>265.78822818021564</v>
      </c>
      <c r="J383" s="406">
        <f>C383/C384</f>
        <v>173.58817106819077</v>
      </c>
      <c r="K383" s="406">
        <f>D383/D384</f>
        <v>170.20539239434362</v>
      </c>
      <c r="L383" s="406">
        <f>E383/E384</f>
        <v>168.74482533144936</v>
      </c>
      <c r="M383" s="406">
        <f>F383/F384</f>
        <v>172.7672705539292</v>
      </c>
      <c r="N383" s="24">
        <f>100*M383/J383</f>
        <v>99.52709881715437</v>
      </c>
      <c r="O383" s="24">
        <f>100*M383/I383</f>
        <v>65.00185193935138</v>
      </c>
      <c r="P383" s="2"/>
      <c r="Q383" s="3"/>
      <c r="R383" s="1"/>
      <c r="S383" s="1"/>
      <c r="T383" s="1"/>
      <c r="U383" s="2"/>
      <c r="V383" s="2"/>
      <c r="W383" s="2"/>
      <c r="X383" s="2"/>
      <c r="Y383" s="2"/>
      <c r="Z383" s="2"/>
      <c r="AA383" s="2"/>
      <c r="AB383" s="2"/>
    </row>
    <row r="384" spans="1:28" ht="24" customHeight="1" thickBot="1">
      <c r="A384" s="15" t="s">
        <v>145</v>
      </c>
      <c r="B384" s="5">
        <v>195144</v>
      </c>
      <c r="C384" s="5">
        <v>253700</v>
      </c>
      <c r="D384" s="5">
        <v>262147</v>
      </c>
      <c r="E384" s="5">
        <v>266104</v>
      </c>
      <c r="F384" s="5">
        <v>262687</v>
      </c>
      <c r="G384" s="108" t="s">
        <v>107</v>
      </c>
      <c r="H384" s="17" t="s">
        <v>107</v>
      </c>
      <c r="I384" s="405"/>
      <c r="J384" s="405"/>
      <c r="K384" s="405"/>
      <c r="L384" s="405"/>
      <c r="M384" s="405"/>
      <c r="N384" s="17" t="s">
        <v>107</v>
      </c>
      <c r="O384" s="17" t="s">
        <v>107</v>
      </c>
      <c r="P384" s="2"/>
      <c r="Q384" s="3"/>
      <c r="R384" s="1"/>
      <c r="S384" s="1"/>
      <c r="T384" s="1"/>
      <c r="U384" s="2"/>
      <c r="V384" s="2"/>
      <c r="W384" s="2"/>
      <c r="X384" s="2"/>
      <c r="Y384" s="2"/>
      <c r="Z384" s="2"/>
      <c r="AA384" s="2"/>
      <c r="AB384" s="2"/>
    </row>
    <row r="385" spans="1:28" ht="24" customHeight="1" thickBot="1">
      <c r="A385" s="20" t="s">
        <v>120</v>
      </c>
      <c r="B385" s="43">
        <v>96183954</v>
      </c>
      <c r="C385" s="43">
        <v>88468045</v>
      </c>
      <c r="D385" s="43">
        <v>88514367</v>
      </c>
      <c r="E385" s="43">
        <v>88850204</v>
      </c>
      <c r="F385" s="43">
        <v>89399101</v>
      </c>
      <c r="G385" s="109">
        <f>100*F385/C385</f>
        <v>101.0524206791277</v>
      </c>
      <c r="H385" s="23">
        <f>100*F385/B385</f>
        <v>92.94596165177406</v>
      </c>
      <c r="I385" s="502">
        <f>B385/B386</f>
        <v>159.98661676646708</v>
      </c>
      <c r="J385" s="502">
        <f>C385/C386</f>
        <v>120.56037214144864</v>
      </c>
      <c r="K385" s="502">
        <f>D385/D386</f>
        <v>118.90124470068616</v>
      </c>
      <c r="L385" s="502">
        <f>E385/E386</f>
        <v>118.1075766800216</v>
      </c>
      <c r="M385" s="502">
        <f>F385/F386</f>
        <v>117.63070560712002</v>
      </c>
      <c r="N385" s="25">
        <f>100*M385/J385</f>
        <v>97.569958948956</v>
      </c>
      <c r="O385" s="25">
        <f>100*M385/I385</f>
        <v>73.52534104701138</v>
      </c>
      <c r="P385" s="2"/>
      <c r="Q385" s="3"/>
      <c r="R385" s="1"/>
      <c r="S385" s="1"/>
      <c r="T385" s="1"/>
      <c r="U385" s="2"/>
      <c r="V385" s="2"/>
      <c r="W385" s="2"/>
      <c r="X385" s="2"/>
      <c r="Y385" s="2"/>
      <c r="Z385" s="2"/>
      <c r="AA385" s="2"/>
      <c r="AB385" s="2"/>
    </row>
    <row r="386" spans="1:28" ht="24" customHeight="1" thickBot="1">
      <c r="A386" s="15" t="s">
        <v>145</v>
      </c>
      <c r="B386" s="21">
        <v>601200</v>
      </c>
      <c r="C386" s="21">
        <v>733807</v>
      </c>
      <c r="D386" s="21">
        <v>744436</v>
      </c>
      <c r="E386" s="21">
        <v>752282</v>
      </c>
      <c r="F386" s="21">
        <v>759998</v>
      </c>
      <c r="G386" s="106" t="s">
        <v>107</v>
      </c>
      <c r="H386" s="13" t="s">
        <v>107</v>
      </c>
      <c r="I386" s="414"/>
      <c r="J386" s="414"/>
      <c r="K386" s="414"/>
      <c r="L386" s="414"/>
      <c r="M386" s="414"/>
      <c r="N386" s="13" t="s">
        <v>107</v>
      </c>
      <c r="O386" s="13" t="s">
        <v>107</v>
      </c>
      <c r="P386" s="2"/>
      <c r="Q386" s="3"/>
      <c r="R386" s="1"/>
      <c r="S386" s="1"/>
      <c r="T386" s="1"/>
      <c r="U386" s="2"/>
      <c r="V386" s="2"/>
      <c r="W386" s="2"/>
      <c r="X386" s="2"/>
      <c r="Y386" s="2"/>
      <c r="Z386" s="2"/>
      <c r="AA386" s="2"/>
      <c r="AB386" s="2"/>
    </row>
    <row r="387" spans="1:28" ht="24" customHeight="1" thickBot="1">
      <c r="A387" s="62"/>
      <c r="B387" s="50"/>
      <c r="C387" s="50"/>
      <c r="D387" s="50"/>
      <c r="E387" s="50"/>
      <c r="F387" s="50"/>
      <c r="G387" s="72"/>
      <c r="H387" s="49"/>
      <c r="I387" s="53"/>
      <c r="J387" s="53"/>
      <c r="K387" s="53"/>
      <c r="L387" s="53"/>
      <c r="M387" s="53"/>
      <c r="N387" s="49"/>
      <c r="O387" s="49"/>
      <c r="P387" s="2"/>
      <c r="Q387" s="3"/>
      <c r="R387" s="1"/>
      <c r="S387" s="1"/>
      <c r="T387" s="1"/>
      <c r="U387" s="2"/>
      <c r="V387" s="2"/>
      <c r="W387" s="2"/>
      <c r="X387" s="2"/>
      <c r="Y387" s="2"/>
      <c r="Z387" s="2"/>
      <c r="AA387" s="2"/>
      <c r="AB387" s="2"/>
    </row>
    <row r="388" spans="1:18" ht="24" customHeight="1" thickBot="1">
      <c r="A388" s="490" t="s">
        <v>59</v>
      </c>
      <c r="B388" s="492" t="s">
        <v>154</v>
      </c>
      <c r="C388" s="493"/>
      <c r="D388" s="493"/>
      <c r="E388" s="493"/>
      <c r="F388" s="494"/>
      <c r="G388" s="105" t="s">
        <v>121</v>
      </c>
      <c r="H388" s="11" t="s">
        <v>123</v>
      </c>
      <c r="I388" s="418" t="s">
        <v>155</v>
      </c>
      <c r="J388" s="411"/>
      <c r="K388" s="411"/>
      <c r="L388" s="411"/>
      <c r="M388" s="412"/>
      <c r="N388" s="11" t="s">
        <v>121</v>
      </c>
      <c r="O388" s="11" t="s">
        <v>123</v>
      </c>
      <c r="R388" s="293"/>
    </row>
    <row r="389" spans="1:15" ht="19.5" customHeight="1" thickBot="1">
      <c r="A389" s="491"/>
      <c r="B389" s="12">
        <v>2001</v>
      </c>
      <c r="C389" s="12" t="s">
        <v>104</v>
      </c>
      <c r="D389" s="12">
        <v>2009</v>
      </c>
      <c r="E389" s="12">
        <v>2011</v>
      </c>
      <c r="F389" s="12">
        <v>2013</v>
      </c>
      <c r="G389" s="106" t="s">
        <v>114</v>
      </c>
      <c r="H389" s="13" t="s">
        <v>114</v>
      </c>
      <c r="I389" s="12">
        <v>2001</v>
      </c>
      <c r="J389" s="12">
        <v>2007</v>
      </c>
      <c r="K389" s="12">
        <v>2009</v>
      </c>
      <c r="L389" s="12">
        <v>2011</v>
      </c>
      <c r="M389" s="12">
        <v>2013</v>
      </c>
      <c r="N389" s="13" t="s">
        <v>114</v>
      </c>
      <c r="O389" s="13" t="s">
        <v>114</v>
      </c>
    </row>
    <row r="390" spans="1:15" ht="19.5" customHeight="1" thickBot="1">
      <c r="A390" s="14" t="s">
        <v>115</v>
      </c>
      <c r="B390" s="35">
        <v>626487</v>
      </c>
      <c r="C390" s="35">
        <v>756610</v>
      </c>
      <c r="D390" s="35">
        <v>593378</v>
      </c>
      <c r="E390" s="35">
        <v>580135</v>
      </c>
      <c r="F390" s="35">
        <v>849078</v>
      </c>
      <c r="G390" s="107">
        <f>100*F390/C390</f>
        <v>112.22135578435389</v>
      </c>
      <c r="H390" s="22">
        <f>100*F390/B390</f>
        <v>135.5300269598571</v>
      </c>
      <c r="I390" s="406">
        <f>1000*B390/B391</f>
        <v>131.8087246352357</v>
      </c>
      <c r="J390" s="406">
        <f>1000*C390/C391</f>
        <v>147.8628376313179</v>
      </c>
      <c r="K390" s="406">
        <f>1000*D390/D391</f>
        <v>115.17707336123773</v>
      </c>
      <c r="L390" s="406">
        <f>1000*E390/E391</f>
        <v>111.16342240816685</v>
      </c>
      <c r="M390" s="406">
        <f>1000*F390/F391</f>
        <v>163.39813812513532</v>
      </c>
      <c r="N390" s="24">
        <f>100*M390/J390</f>
        <v>110.50656185332602</v>
      </c>
      <c r="O390" s="24">
        <f>100*M390/I390</f>
        <v>123.96610207504807</v>
      </c>
    </row>
    <row r="391" spans="1:15" ht="19.5" customHeight="1" thickBot="1">
      <c r="A391" s="15" t="s">
        <v>125</v>
      </c>
      <c r="B391" s="35">
        <v>4753001</v>
      </c>
      <c r="C391" s="35">
        <v>5116972</v>
      </c>
      <c r="D391" s="35">
        <v>5151876</v>
      </c>
      <c r="E391" s="35">
        <v>5218758</v>
      </c>
      <c r="F391" s="35">
        <v>5196375</v>
      </c>
      <c r="G391" s="108" t="s">
        <v>107</v>
      </c>
      <c r="H391" s="17" t="s">
        <v>107</v>
      </c>
      <c r="I391" s="405"/>
      <c r="J391" s="405"/>
      <c r="K391" s="405"/>
      <c r="L391" s="405"/>
      <c r="M391" s="405"/>
      <c r="N391" s="17" t="s">
        <v>107</v>
      </c>
      <c r="O391" s="17" t="s">
        <v>107</v>
      </c>
    </row>
    <row r="392" spans="1:15" ht="19.5" customHeight="1" thickBot="1">
      <c r="A392" s="14" t="s">
        <v>122</v>
      </c>
      <c r="B392" s="35">
        <v>363591</v>
      </c>
      <c r="C392" s="35">
        <v>308091</v>
      </c>
      <c r="D392" s="35">
        <v>378943</v>
      </c>
      <c r="E392" s="35">
        <v>284007</v>
      </c>
      <c r="F392" s="35">
        <v>145401</v>
      </c>
      <c r="G392" s="107">
        <f>100*F392/C392</f>
        <v>47.194173150140706</v>
      </c>
      <c r="H392" s="22">
        <f>100*F392/B392</f>
        <v>39.99026378540723</v>
      </c>
      <c r="I392" s="406">
        <f>1000*B392/B393</f>
        <v>115.74402873680856</v>
      </c>
      <c r="J392" s="406">
        <f>1000*C392/C393</f>
        <v>101.81968763147137</v>
      </c>
      <c r="K392" s="406">
        <f>1000*D392/D393</f>
        <v>127.54647479534799</v>
      </c>
      <c r="L392" s="406">
        <f>1000*E392/E393</f>
        <v>98.88864438152248</v>
      </c>
      <c r="M392" s="406">
        <f>1000*F392/F393</f>
        <v>51.32936492526934</v>
      </c>
      <c r="N392" s="24">
        <f>100*M392/J392</f>
        <v>50.412023567634655</v>
      </c>
      <c r="O392" s="24">
        <f>100*M392/I392</f>
        <v>44.34731146432415</v>
      </c>
    </row>
    <row r="393" spans="1:15" ht="19.5" customHeight="1" thickBot="1">
      <c r="A393" s="15" t="s">
        <v>125</v>
      </c>
      <c r="B393" s="35">
        <v>3141337</v>
      </c>
      <c r="C393" s="98">
        <v>3025849</v>
      </c>
      <c r="D393" s="35">
        <v>2971019</v>
      </c>
      <c r="E393" s="35">
        <v>2871988</v>
      </c>
      <c r="F393" s="35">
        <v>2832706</v>
      </c>
      <c r="G393" s="108" t="s">
        <v>107</v>
      </c>
      <c r="H393" s="17" t="s">
        <v>107</v>
      </c>
      <c r="I393" s="405"/>
      <c r="J393" s="405"/>
      <c r="K393" s="405"/>
      <c r="L393" s="405"/>
      <c r="M393" s="405"/>
      <c r="N393" s="17" t="s">
        <v>107</v>
      </c>
      <c r="O393" s="17" t="s">
        <v>107</v>
      </c>
    </row>
    <row r="394" spans="1:15" ht="19.5" customHeight="1" thickBot="1">
      <c r="A394" s="16" t="s">
        <v>117</v>
      </c>
      <c r="B394" s="28" t="s">
        <v>117</v>
      </c>
      <c r="C394" s="28" t="s">
        <v>117</v>
      </c>
      <c r="D394" s="28" t="s">
        <v>117</v>
      </c>
      <c r="E394" s="28" t="s">
        <v>117</v>
      </c>
      <c r="F394" s="28" t="s">
        <v>117</v>
      </c>
      <c r="G394" s="108" t="s">
        <v>107</v>
      </c>
      <c r="H394" s="17" t="s">
        <v>107</v>
      </c>
      <c r="I394" s="18" t="s">
        <v>117</v>
      </c>
      <c r="J394" s="18" t="s">
        <v>117</v>
      </c>
      <c r="K394" s="18" t="s">
        <v>117</v>
      </c>
      <c r="L394" s="18" t="s">
        <v>117</v>
      </c>
      <c r="M394" s="18" t="s">
        <v>117</v>
      </c>
      <c r="N394" s="17" t="s">
        <v>107</v>
      </c>
      <c r="O394" s="17" t="s">
        <v>107</v>
      </c>
    </row>
    <row r="395" spans="1:15" ht="19.5" customHeight="1" thickBot="1">
      <c r="A395" s="14" t="s">
        <v>118</v>
      </c>
      <c r="B395" s="35">
        <v>1123156</v>
      </c>
      <c r="C395" s="35">
        <v>1153687</v>
      </c>
      <c r="D395" s="35">
        <v>1050771</v>
      </c>
      <c r="E395" s="35">
        <v>975556</v>
      </c>
      <c r="F395" s="35">
        <v>1080401</v>
      </c>
      <c r="G395" s="107">
        <f>100*F395/C395</f>
        <v>93.64767046867998</v>
      </c>
      <c r="H395" s="22">
        <f>100*F395/B395</f>
        <v>96.19331597747775</v>
      </c>
      <c r="I395" s="406">
        <f>1000*B395/B396</f>
        <v>116.34645793924244</v>
      </c>
      <c r="J395" s="406">
        <f>1000*C395/C396</f>
        <v>117.25713793211044</v>
      </c>
      <c r="K395" s="406">
        <f>1000*D395/D396</f>
        <v>106.83881870096964</v>
      </c>
      <c r="L395" s="404">
        <f>1000*E395/E396</f>
        <v>99.29898230238474</v>
      </c>
      <c r="M395" s="404">
        <f>1000*F395/F396</f>
        <v>110.64250011674596</v>
      </c>
      <c r="N395" s="24">
        <f>100*M395/J395</f>
        <v>94.35886127529889</v>
      </c>
      <c r="O395" s="24">
        <f>100*M395/I395</f>
        <v>95.09743749528228</v>
      </c>
    </row>
    <row r="396" spans="1:34" ht="19.5" customHeight="1" thickBot="1">
      <c r="A396" s="15" t="s">
        <v>125</v>
      </c>
      <c r="B396" s="35">
        <v>9653547</v>
      </c>
      <c r="C396" s="98">
        <v>9838949</v>
      </c>
      <c r="D396" s="35">
        <v>9835105</v>
      </c>
      <c r="E396" s="35">
        <v>9824431</v>
      </c>
      <c r="F396" s="35">
        <v>9764792</v>
      </c>
      <c r="G396" s="108" t="s">
        <v>107</v>
      </c>
      <c r="H396" s="17" t="s">
        <v>107</v>
      </c>
      <c r="I396" s="405"/>
      <c r="J396" s="405"/>
      <c r="K396" s="405"/>
      <c r="L396" s="405"/>
      <c r="M396" s="405"/>
      <c r="N396" s="17" t="s">
        <v>107</v>
      </c>
      <c r="O396" s="17" t="s">
        <v>107</v>
      </c>
      <c r="AD396" s="99"/>
      <c r="AE396" s="99"/>
      <c r="AF396" s="99"/>
      <c r="AG396" s="99"/>
      <c r="AH396" s="99"/>
    </row>
    <row r="397" spans="1:15" ht="19.5" customHeight="1" thickBot="1">
      <c r="A397" s="16" t="s">
        <v>117</v>
      </c>
      <c r="B397" s="28" t="s">
        <v>117</v>
      </c>
      <c r="C397" s="28" t="s">
        <v>117</v>
      </c>
      <c r="D397" s="28" t="s">
        <v>117</v>
      </c>
      <c r="E397" s="28" t="s">
        <v>117</v>
      </c>
      <c r="F397" s="28" t="s">
        <v>117</v>
      </c>
      <c r="G397" s="108" t="s">
        <v>107</v>
      </c>
      <c r="H397" s="17" t="s">
        <v>107</v>
      </c>
      <c r="I397" s="18" t="s">
        <v>117</v>
      </c>
      <c r="J397" s="18" t="s">
        <v>117</v>
      </c>
      <c r="K397" s="18" t="s">
        <v>117</v>
      </c>
      <c r="L397" s="18" t="s">
        <v>117</v>
      </c>
      <c r="M397" s="18" t="s">
        <v>117</v>
      </c>
      <c r="N397" s="17" t="s">
        <v>107</v>
      </c>
      <c r="O397" s="17" t="s">
        <v>107</v>
      </c>
    </row>
    <row r="398" spans="1:15" ht="19.5" customHeight="1" thickBot="1">
      <c r="A398" s="20" t="s">
        <v>120</v>
      </c>
      <c r="B398" s="43">
        <v>1676846</v>
      </c>
      <c r="C398" s="43">
        <v>1839956</v>
      </c>
      <c r="D398" s="43">
        <v>1606769</v>
      </c>
      <c r="E398" s="43">
        <v>1450685</v>
      </c>
      <c r="F398" s="43">
        <v>1562177</v>
      </c>
      <c r="G398" s="109">
        <f>100*F398/C398</f>
        <v>84.90295420107873</v>
      </c>
      <c r="H398" s="23">
        <f>100*F398/B398</f>
        <v>93.16162605272041</v>
      </c>
      <c r="I398" s="502">
        <f>1000*B398/B399</f>
        <v>173.7025779229127</v>
      </c>
      <c r="J398" s="502">
        <f>1000*C398/C399</f>
        <v>187.00737243378333</v>
      </c>
      <c r="K398" s="502">
        <f>1000*D398/D399</f>
        <v>163.37080285365536</v>
      </c>
      <c r="L398" s="413">
        <f>1000*E398/E399</f>
        <v>147.6609688642528</v>
      </c>
      <c r="M398" s="413">
        <f>1000*F398/F399</f>
        <v>159.9805710147231</v>
      </c>
      <c r="N398" s="25">
        <f>100*M398/J398</f>
        <v>85.54773479391565</v>
      </c>
      <c r="O398" s="25">
        <f>100*M398/I398</f>
        <v>92.10028597602088</v>
      </c>
    </row>
    <row r="399" spans="1:15" ht="19.5" customHeight="1" thickBot="1">
      <c r="A399" s="15" t="s">
        <v>125</v>
      </c>
      <c r="B399" s="43">
        <v>9653547</v>
      </c>
      <c r="C399" s="104">
        <v>9838949</v>
      </c>
      <c r="D399" s="43">
        <v>9835105</v>
      </c>
      <c r="E399" s="43">
        <v>9824431</v>
      </c>
      <c r="F399" s="43">
        <v>9764792</v>
      </c>
      <c r="G399" s="106" t="s">
        <v>107</v>
      </c>
      <c r="H399" s="13" t="s">
        <v>107</v>
      </c>
      <c r="I399" s="414"/>
      <c r="J399" s="414"/>
      <c r="K399" s="414"/>
      <c r="L399" s="414"/>
      <c r="M399" s="414"/>
      <c r="N399" s="13" t="s">
        <v>107</v>
      </c>
      <c r="O399" s="13" t="s">
        <v>107</v>
      </c>
    </row>
    <row r="400" spans="1:35" ht="30" customHeight="1">
      <c r="A400" s="495" t="s">
        <v>7</v>
      </c>
      <c r="B400" s="495"/>
      <c r="C400" s="495"/>
      <c r="D400" s="495"/>
      <c r="E400" s="495"/>
      <c r="F400" s="495"/>
      <c r="G400" s="495"/>
      <c r="H400" s="495"/>
      <c r="I400" s="495"/>
      <c r="J400" s="495"/>
      <c r="K400" s="495"/>
      <c r="L400" s="495"/>
      <c r="M400" s="495"/>
      <c r="N400" s="495"/>
      <c r="O400" s="495"/>
      <c r="P400" s="2"/>
      <c r="AB400" s="2"/>
      <c r="AI400" s="34"/>
    </row>
    <row r="401" spans="1:35" ht="30" customHeight="1" thickBot="1">
      <c r="A401" s="103"/>
      <c r="B401" s="103"/>
      <c r="C401" s="103"/>
      <c r="D401" s="103"/>
      <c r="E401" s="103"/>
      <c r="F401" s="103"/>
      <c r="G401" s="103"/>
      <c r="H401" s="103"/>
      <c r="I401" s="103"/>
      <c r="J401" s="103"/>
      <c r="K401" s="103"/>
      <c r="L401" s="103"/>
      <c r="M401" s="103"/>
      <c r="N401" s="103"/>
      <c r="O401" s="103"/>
      <c r="P401" s="2"/>
      <c r="AB401" s="2"/>
      <c r="AI401" s="34"/>
    </row>
    <row r="402" spans="1:18" ht="24" customHeight="1" thickBot="1">
      <c r="A402" s="530" t="s">
        <v>61</v>
      </c>
      <c r="B402" s="531"/>
      <c r="C402" s="534" t="s">
        <v>150</v>
      </c>
      <c r="D402" s="493"/>
      <c r="E402" s="493"/>
      <c r="F402" s="493"/>
      <c r="G402" s="535"/>
      <c r="H402" s="105" t="s">
        <v>121</v>
      </c>
      <c r="I402" s="11" t="s">
        <v>123</v>
      </c>
      <c r="J402" s="534" t="s">
        <v>52</v>
      </c>
      <c r="K402" s="493"/>
      <c r="L402" s="493"/>
      <c r="M402" s="493"/>
      <c r="N402" s="535"/>
      <c r="O402" s="11" t="s">
        <v>121</v>
      </c>
      <c r="P402" s="11" t="s">
        <v>123</v>
      </c>
      <c r="R402" s="293"/>
    </row>
    <row r="403" spans="1:16" ht="21" customHeight="1" thickBot="1">
      <c r="A403" s="532"/>
      <c r="B403" s="533"/>
      <c r="C403" s="12">
        <v>2001</v>
      </c>
      <c r="D403" s="12">
        <v>2007</v>
      </c>
      <c r="E403" s="12">
        <v>2009</v>
      </c>
      <c r="F403" s="12">
        <v>2011</v>
      </c>
      <c r="G403" s="73">
        <v>2013</v>
      </c>
      <c r="H403" s="114" t="s">
        <v>114</v>
      </c>
      <c r="I403" s="46" t="s">
        <v>114</v>
      </c>
      <c r="J403" s="12">
        <v>2001</v>
      </c>
      <c r="K403" s="12">
        <v>2007</v>
      </c>
      <c r="L403" s="12">
        <v>2009</v>
      </c>
      <c r="M403" s="12">
        <v>2011</v>
      </c>
      <c r="N403" s="12">
        <v>2013</v>
      </c>
      <c r="O403" s="46" t="s">
        <v>114</v>
      </c>
      <c r="P403" s="46" t="s">
        <v>114</v>
      </c>
    </row>
    <row r="404" spans="1:16" ht="21" customHeight="1" thickBot="1">
      <c r="A404" s="526" t="s">
        <v>115</v>
      </c>
      <c r="B404" s="26" t="s">
        <v>152</v>
      </c>
      <c r="C404" s="35">
        <v>934404</v>
      </c>
      <c r="D404" s="35">
        <v>1271396</v>
      </c>
      <c r="E404" s="35">
        <v>1224828</v>
      </c>
      <c r="F404" s="35">
        <v>1007345</v>
      </c>
      <c r="G404" s="35">
        <v>1486216</v>
      </c>
      <c r="H404" s="115">
        <f>100*G404/D404</f>
        <v>116.8963879074655</v>
      </c>
      <c r="I404" s="63">
        <f>100*G404/C404</f>
        <v>159.05496979893064</v>
      </c>
      <c r="J404" s="507">
        <f>1000*C404/C405</f>
        <v>1491.49782836675</v>
      </c>
      <c r="K404" s="507">
        <f>1000*D404/D405</f>
        <v>1680.3848746381889</v>
      </c>
      <c r="L404" s="507">
        <f>1000*E404/E405</f>
        <v>2064.161462002299</v>
      </c>
      <c r="M404" s="507">
        <f>1000*F404/F405</f>
        <v>1736.3975626362828</v>
      </c>
      <c r="N404" s="507">
        <f>1000*G404/G405</f>
        <v>1750.3880679984643</v>
      </c>
      <c r="O404" s="63">
        <f>100*N404/K404</f>
        <v>104.16590237253523</v>
      </c>
      <c r="P404" s="63">
        <f>100*N404/J404</f>
        <v>117.35773493651075</v>
      </c>
    </row>
    <row r="405" spans="1:16" ht="21" customHeight="1" thickBot="1">
      <c r="A405" s="525"/>
      <c r="B405" s="47" t="s">
        <v>151</v>
      </c>
      <c r="C405" s="35">
        <v>626487</v>
      </c>
      <c r="D405" s="35">
        <v>756610</v>
      </c>
      <c r="E405" s="35">
        <v>593378</v>
      </c>
      <c r="F405" s="35">
        <v>580135</v>
      </c>
      <c r="G405" s="35">
        <v>849078</v>
      </c>
      <c r="H405" s="115">
        <f>100*G405/D405</f>
        <v>112.22135578435389</v>
      </c>
      <c r="I405" s="63">
        <f>100*G405/C405</f>
        <v>135.5300269598571</v>
      </c>
      <c r="J405" s="508"/>
      <c r="K405" s="508"/>
      <c r="L405" s="508"/>
      <c r="M405" s="508"/>
      <c r="N405" s="508"/>
      <c r="O405" s="64" t="s">
        <v>107</v>
      </c>
      <c r="P405" s="64" t="s">
        <v>107</v>
      </c>
    </row>
    <row r="406" spans="1:16" ht="21" customHeight="1" thickBot="1">
      <c r="A406" s="523" t="s">
        <v>122</v>
      </c>
      <c r="B406" s="26" t="s">
        <v>152</v>
      </c>
      <c r="C406" s="35">
        <v>419822</v>
      </c>
      <c r="D406" s="35">
        <v>441997</v>
      </c>
      <c r="E406" s="35">
        <v>756916</v>
      </c>
      <c r="F406" s="35">
        <v>623426</v>
      </c>
      <c r="G406" s="35">
        <v>345351</v>
      </c>
      <c r="H406" s="115">
        <f>100*G406/D406</f>
        <v>78.1342407301407</v>
      </c>
      <c r="I406" s="63">
        <f>100*G406/C406</f>
        <v>82.26129169028779</v>
      </c>
      <c r="J406" s="507">
        <f>1000*C406/C407</f>
        <v>1154.6545431542586</v>
      </c>
      <c r="K406" s="507">
        <f>1000*D406/D407</f>
        <v>1434.6313264587411</v>
      </c>
      <c r="L406" s="507">
        <f>1000*E406/E407</f>
        <v>1997.4402482695286</v>
      </c>
      <c r="M406" s="507">
        <f>1000*F406/F407</f>
        <v>2195.107867059615</v>
      </c>
      <c r="N406" s="507">
        <f>1000*G406/G407</f>
        <v>2375.1624816885715</v>
      </c>
      <c r="O406" s="63">
        <f>100*N406/K406</f>
        <v>165.5590839181971</v>
      </c>
      <c r="P406" s="63">
        <f>100*N406/J406</f>
        <v>205.70329851213833</v>
      </c>
    </row>
    <row r="407" spans="1:16" ht="21" customHeight="1" thickBot="1">
      <c r="A407" s="525"/>
      <c r="B407" s="47" t="s">
        <v>151</v>
      </c>
      <c r="C407" s="35">
        <v>363591</v>
      </c>
      <c r="D407" s="35">
        <v>308091</v>
      </c>
      <c r="E407" s="35">
        <v>378943</v>
      </c>
      <c r="F407" s="35">
        <v>284007</v>
      </c>
      <c r="G407" s="35">
        <v>145401</v>
      </c>
      <c r="H407" s="115">
        <f>100*G407/D407</f>
        <v>47.194173150140706</v>
      </c>
      <c r="I407" s="63">
        <f>100*G407/C407</f>
        <v>39.99026378540723</v>
      </c>
      <c r="J407" s="508"/>
      <c r="K407" s="508"/>
      <c r="L407" s="508"/>
      <c r="M407" s="508"/>
      <c r="N407" s="508"/>
      <c r="O407" s="64" t="s">
        <v>107</v>
      </c>
      <c r="P407" s="64" t="s">
        <v>107</v>
      </c>
    </row>
    <row r="408" spans="1:16" ht="21" customHeight="1" thickBot="1">
      <c r="A408" s="31" t="s">
        <v>117</v>
      </c>
      <c r="B408" s="47" t="s">
        <v>117</v>
      </c>
      <c r="C408" s="51" t="s">
        <v>117</v>
      </c>
      <c r="D408" s="51" t="s">
        <v>117</v>
      </c>
      <c r="E408" s="51" t="s">
        <v>117</v>
      </c>
      <c r="F408" s="51" t="s">
        <v>117</v>
      </c>
      <c r="G408" s="51" t="s">
        <v>117</v>
      </c>
      <c r="H408" s="116" t="s">
        <v>107</v>
      </c>
      <c r="I408" s="64" t="s">
        <v>107</v>
      </c>
      <c r="J408" s="48" t="s">
        <v>117</v>
      </c>
      <c r="K408" s="33" t="s">
        <v>117</v>
      </c>
      <c r="L408" s="33" t="s">
        <v>117</v>
      </c>
      <c r="M408" s="33" t="s">
        <v>117</v>
      </c>
      <c r="N408" s="33" t="s">
        <v>117</v>
      </c>
      <c r="O408" s="66" t="s">
        <v>117</v>
      </c>
      <c r="P408" s="66" t="s">
        <v>117</v>
      </c>
    </row>
    <row r="409" spans="1:16" ht="21" customHeight="1" thickBot="1">
      <c r="A409" s="526" t="s">
        <v>118</v>
      </c>
      <c r="B409" s="26" t="s">
        <v>152</v>
      </c>
      <c r="C409" s="35">
        <v>1584939</v>
      </c>
      <c r="D409" s="35">
        <v>1885552</v>
      </c>
      <c r="E409" s="35">
        <v>2136916</v>
      </c>
      <c r="F409" s="35">
        <v>1807034</v>
      </c>
      <c r="G409" s="35">
        <v>2002824</v>
      </c>
      <c r="H409" s="115">
        <f aca="true" t="shared" si="0" ref="H409:H414">100*G409/D409</f>
        <v>106.21950495133521</v>
      </c>
      <c r="I409" s="63">
        <f aca="true" t="shared" si="1" ref="I409:I414">100*G409/C409</f>
        <v>126.36599894380794</v>
      </c>
      <c r="J409" s="507">
        <f>1000*C409/C410</f>
        <v>1411.147694532193</v>
      </c>
      <c r="K409" s="507">
        <f>1000*D409/D410</f>
        <v>1634.370500837749</v>
      </c>
      <c r="L409" s="507">
        <f>1000*E409/E410</f>
        <v>2033.6648042247073</v>
      </c>
      <c r="M409" s="507">
        <f>1000*F409/F410</f>
        <v>1852.3119123863726</v>
      </c>
      <c r="N409" s="507">
        <f>1000*G409/G410</f>
        <v>1853.7783656253557</v>
      </c>
      <c r="O409" s="63">
        <f>100*N409/K409</f>
        <v>113.42460994463265</v>
      </c>
      <c r="P409" s="63">
        <f>100*N409/J409</f>
        <v>131.36671468254062</v>
      </c>
    </row>
    <row r="410" spans="1:16" ht="21" customHeight="1" thickBot="1">
      <c r="A410" s="525"/>
      <c r="B410" s="47" t="s">
        <v>151</v>
      </c>
      <c r="C410" s="35">
        <v>1123156</v>
      </c>
      <c r="D410" s="35">
        <v>1153687</v>
      </c>
      <c r="E410" s="35">
        <v>1050771</v>
      </c>
      <c r="F410" s="35">
        <v>975556</v>
      </c>
      <c r="G410" s="35">
        <v>1080401</v>
      </c>
      <c r="H410" s="115">
        <f t="shared" si="0"/>
        <v>93.64767046867998</v>
      </c>
      <c r="I410" s="63">
        <f t="shared" si="1"/>
        <v>96.19331597747775</v>
      </c>
      <c r="J410" s="508"/>
      <c r="K410" s="508"/>
      <c r="L410" s="508"/>
      <c r="M410" s="508"/>
      <c r="N410" s="508"/>
      <c r="O410" s="64" t="s">
        <v>107</v>
      </c>
      <c r="P410" s="64" t="s">
        <v>107</v>
      </c>
    </row>
    <row r="411" spans="1:16" ht="21" customHeight="1" thickBot="1">
      <c r="A411" s="523" t="s">
        <v>119</v>
      </c>
      <c r="B411" s="26" t="s">
        <v>152</v>
      </c>
      <c r="C411" s="35">
        <v>2788824</v>
      </c>
      <c r="D411" s="35">
        <v>1960638</v>
      </c>
      <c r="E411" s="35">
        <v>2221527</v>
      </c>
      <c r="F411" s="35">
        <v>2192664</v>
      </c>
      <c r="G411" s="35">
        <v>2388971</v>
      </c>
      <c r="H411" s="115">
        <f t="shared" si="0"/>
        <v>121.84661319427656</v>
      </c>
      <c r="I411" s="63">
        <f t="shared" si="1"/>
        <v>85.66230784015055</v>
      </c>
      <c r="J411" s="507">
        <f>1000*C411/C412</f>
        <v>5036.79676353194</v>
      </c>
      <c r="K411" s="507">
        <f>1000*D411/D412</f>
        <v>2856.9525943908293</v>
      </c>
      <c r="L411" s="507">
        <f>1000*E411/E412</f>
        <v>3995.566530814859</v>
      </c>
      <c r="M411" s="507">
        <f>1000*F411/F412</f>
        <v>4614.881432200518</v>
      </c>
      <c r="N411" s="507">
        <f>1000*G411/G412</f>
        <v>4958.675816146923</v>
      </c>
      <c r="O411" s="63">
        <f>100*N411/K411</f>
        <v>173.56521161332856</v>
      </c>
      <c r="P411" s="63">
        <f>100*N411/J411</f>
        <v>98.448995441892</v>
      </c>
    </row>
    <row r="412" spans="1:16" ht="21" customHeight="1" thickBot="1">
      <c r="A412" s="525"/>
      <c r="B412" s="31" t="s">
        <v>151</v>
      </c>
      <c r="C412" s="35">
        <v>553690</v>
      </c>
      <c r="D412" s="35">
        <v>686269</v>
      </c>
      <c r="E412" s="35">
        <v>555998</v>
      </c>
      <c r="F412" s="35">
        <v>475129</v>
      </c>
      <c r="G412" s="35">
        <v>481776</v>
      </c>
      <c r="H412" s="115">
        <f t="shared" si="0"/>
        <v>70.20220933773783</v>
      </c>
      <c r="I412" s="63">
        <f t="shared" si="1"/>
        <v>87.01186584550922</v>
      </c>
      <c r="J412" s="508"/>
      <c r="K412" s="508"/>
      <c r="L412" s="508"/>
      <c r="M412" s="508"/>
      <c r="N412" s="508"/>
      <c r="O412" s="64" t="s">
        <v>107</v>
      </c>
      <c r="P412" s="64" t="s">
        <v>107</v>
      </c>
    </row>
    <row r="413" spans="1:16" ht="21" customHeight="1" thickBot="1">
      <c r="A413" s="523" t="s">
        <v>120</v>
      </c>
      <c r="B413" s="26" t="s">
        <v>152</v>
      </c>
      <c r="C413" s="43">
        <v>4373763</v>
      </c>
      <c r="D413" s="43">
        <v>3846190</v>
      </c>
      <c r="E413" s="43">
        <v>4358443</v>
      </c>
      <c r="F413" s="43">
        <v>3999698</v>
      </c>
      <c r="G413" s="43">
        <v>4391795</v>
      </c>
      <c r="H413" s="117">
        <f t="shared" si="0"/>
        <v>114.18559665539144</v>
      </c>
      <c r="I413" s="65">
        <f t="shared" si="1"/>
        <v>100.41227656825484</v>
      </c>
      <c r="J413" s="527">
        <f>1000*C413/C414</f>
        <v>2608.3271809098746</v>
      </c>
      <c r="K413" s="527">
        <f>1000*D413/D414</f>
        <v>2090.370639297896</v>
      </c>
      <c r="L413" s="527">
        <f>1000*E413/E414</f>
        <v>2712.551088550999</v>
      </c>
      <c r="M413" s="527">
        <f>1000*F413/F414</f>
        <v>2757.1099170391917</v>
      </c>
      <c r="N413" s="527">
        <f>1000*G413/G414</f>
        <v>2811.3299581289443</v>
      </c>
      <c r="O413" s="65">
        <f>100*N413/K413</f>
        <v>134.48954483369516</v>
      </c>
      <c r="P413" s="65">
        <f>100*N413/J413</f>
        <v>107.78287243658808</v>
      </c>
    </row>
    <row r="414" spans="1:16" ht="21" customHeight="1" thickBot="1">
      <c r="A414" s="525"/>
      <c r="B414" s="47" t="s">
        <v>151</v>
      </c>
      <c r="C414" s="43">
        <v>1676846</v>
      </c>
      <c r="D414" s="43">
        <v>1839956</v>
      </c>
      <c r="E414" s="43">
        <v>1606769</v>
      </c>
      <c r="F414" s="43">
        <v>1450685</v>
      </c>
      <c r="G414" s="43">
        <v>1562177</v>
      </c>
      <c r="H414" s="117">
        <f t="shared" si="0"/>
        <v>84.90295420107873</v>
      </c>
      <c r="I414" s="65">
        <f t="shared" si="1"/>
        <v>93.16162605272041</v>
      </c>
      <c r="J414" s="528"/>
      <c r="K414" s="528"/>
      <c r="L414" s="528"/>
      <c r="M414" s="528"/>
      <c r="N414" s="528"/>
      <c r="O414" s="67" t="s">
        <v>107</v>
      </c>
      <c r="P414" s="68" t="s">
        <v>107</v>
      </c>
    </row>
    <row r="415" spans="1:35" ht="30" customHeight="1" thickBot="1">
      <c r="A415" s="103"/>
      <c r="B415" s="103"/>
      <c r="C415" s="103"/>
      <c r="D415" s="103"/>
      <c r="E415" s="103"/>
      <c r="F415" s="103"/>
      <c r="G415" s="103"/>
      <c r="H415" s="103"/>
      <c r="I415" s="103"/>
      <c r="J415" s="103"/>
      <c r="K415" s="103"/>
      <c r="L415" s="103"/>
      <c r="M415" s="103"/>
      <c r="N415" s="103"/>
      <c r="O415" s="103"/>
      <c r="P415" s="2"/>
      <c r="AB415" s="2"/>
      <c r="AI415" s="34"/>
    </row>
    <row r="416" spans="1:17" ht="24" customHeight="1" thickBot="1">
      <c r="A416" s="490" t="s">
        <v>173</v>
      </c>
      <c r="B416" s="492" t="s">
        <v>53</v>
      </c>
      <c r="C416" s="493"/>
      <c r="D416" s="493"/>
      <c r="E416" s="493"/>
      <c r="F416" s="494"/>
      <c r="G416" s="105" t="s">
        <v>121</v>
      </c>
      <c r="H416" s="11" t="s">
        <v>123</v>
      </c>
      <c r="I416" s="418" t="s">
        <v>54</v>
      </c>
      <c r="J416" s="411"/>
      <c r="K416" s="411"/>
      <c r="L416" s="411"/>
      <c r="M416" s="412"/>
      <c r="N416" s="11" t="s">
        <v>121</v>
      </c>
      <c r="O416" s="11" t="s">
        <v>123</v>
      </c>
      <c r="Q416" s="293"/>
    </row>
    <row r="417" spans="1:15" ht="19.5" customHeight="1" thickBot="1">
      <c r="A417" s="491"/>
      <c r="B417" s="12">
        <v>2001</v>
      </c>
      <c r="C417" s="12" t="s">
        <v>105</v>
      </c>
      <c r="D417" s="12">
        <v>2009</v>
      </c>
      <c r="E417" s="12">
        <v>2011</v>
      </c>
      <c r="F417" s="12">
        <v>2013</v>
      </c>
      <c r="G417" s="106" t="s">
        <v>114</v>
      </c>
      <c r="H417" s="13" t="s">
        <v>114</v>
      </c>
      <c r="I417" s="12">
        <v>2001</v>
      </c>
      <c r="J417" s="12">
        <v>2007</v>
      </c>
      <c r="K417" s="12">
        <v>2009</v>
      </c>
      <c r="L417" s="12">
        <v>2011</v>
      </c>
      <c r="M417" s="12">
        <v>2013</v>
      </c>
      <c r="N417" s="13" t="s">
        <v>114</v>
      </c>
      <c r="O417" s="13" t="s">
        <v>114</v>
      </c>
    </row>
    <row r="418" spans="1:15" ht="19.5" customHeight="1" thickBot="1">
      <c r="A418" s="14" t="s">
        <v>115</v>
      </c>
      <c r="B418" s="35">
        <v>934404</v>
      </c>
      <c r="C418" s="35">
        <v>1267581.812</v>
      </c>
      <c r="D418" s="35">
        <v>1290968.712</v>
      </c>
      <c r="E418" s="35">
        <v>1056704.905</v>
      </c>
      <c r="F418" s="35">
        <v>1611058.144</v>
      </c>
      <c r="G418" s="107">
        <f>100*F418/C418</f>
        <v>127.09697541794645</v>
      </c>
      <c r="H418" s="22">
        <f>100*F418/B418</f>
        <v>172.41558726204084</v>
      </c>
      <c r="I418" s="406">
        <f>1000*B418/B419</f>
        <v>196.592426553245</v>
      </c>
      <c r="J418" s="406">
        <f>1000*C418/C419</f>
        <v>247.72107644911873</v>
      </c>
      <c r="K418" s="406">
        <f>1000*D418/D419</f>
        <v>250.58225624995632</v>
      </c>
      <c r="L418" s="406">
        <f>1000*E418/E419</f>
        <v>202.48206661431703</v>
      </c>
      <c r="M418" s="406">
        <f>1000*F418/F419</f>
        <v>310.03500401722357</v>
      </c>
      <c r="N418" s="24">
        <f>100*M418/J418</f>
        <v>125.15487517708408</v>
      </c>
      <c r="O418" s="24">
        <f>100*M418/I418</f>
        <v>157.70444948104543</v>
      </c>
    </row>
    <row r="419" spans="1:15" ht="19.5" customHeight="1" thickBot="1">
      <c r="A419" s="15" t="s">
        <v>125</v>
      </c>
      <c r="B419" s="35">
        <v>4753001</v>
      </c>
      <c r="C419" s="35">
        <v>5116972</v>
      </c>
      <c r="D419" s="35">
        <v>5151876</v>
      </c>
      <c r="E419" s="35">
        <v>5218758</v>
      </c>
      <c r="F419" s="35">
        <v>5196375</v>
      </c>
      <c r="G419" s="108" t="s">
        <v>107</v>
      </c>
      <c r="H419" s="17" t="s">
        <v>107</v>
      </c>
      <c r="I419" s="405"/>
      <c r="J419" s="405"/>
      <c r="K419" s="405"/>
      <c r="L419" s="405"/>
      <c r="M419" s="405"/>
      <c r="N419" s="17" t="s">
        <v>107</v>
      </c>
      <c r="O419" s="17" t="s">
        <v>107</v>
      </c>
    </row>
    <row r="420" spans="1:15" ht="21" customHeight="1" thickBot="1">
      <c r="A420" s="14" t="s">
        <v>122</v>
      </c>
      <c r="B420" s="35">
        <v>419822</v>
      </c>
      <c r="C420" s="35">
        <v>440671.00899999996</v>
      </c>
      <c r="D420" s="35">
        <v>797789.464</v>
      </c>
      <c r="E420" s="35">
        <v>653973.8740000001</v>
      </c>
      <c r="F420" s="35">
        <v>374360.484</v>
      </c>
      <c r="G420" s="107">
        <f>100*F420/C420</f>
        <v>84.9523740736936</v>
      </c>
      <c r="H420" s="22">
        <f>100*F420/B420</f>
        <v>89.17124019227197</v>
      </c>
      <c r="I420" s="406">
        <f>1000*B420/B421</f>
        <v>133.64436862393305</v>
      </c>
      <c r="J420" s="406">
        <f>1000*C420/C421</f>
        <v>145.63549238577338</v>
      </c>
      <c r="K420" s="406">
        <f>1000*D420/D421</f>
        <v>268.5238512443037</v>
      </c>
      <c r="L420" s="406">
        <f>1000*E420/E421</f>
        <v>227.7077320657329</v>
      </c>
      <c r="M420" s="406">
        <f>1000*F420/F421</f>
        <v>132.15649064887072</v>
      </c>
      <c r="N420" s="24">
        <f>100*M420/J420</f>
        <v>90.74469999304965</v>
      </c>
      <c r="O420" s="24">
        <f>100*M420/I420</f>
        <v>98.88668861218602</v>
      </c>
    </row>
    <row r="421" spans="1:15" ht="19.5" customHeight="1" thickBot="1">
      <c r="A421" s="15" t="s">
        <v>125</v>
      </c>
      <c r="B421" s="35">
        <v>3141337</v>
      </c>
      <c r="C421" s="98">
        <v>3025849</v>
      </c>
      <c r="D421" s="35">
        <v>2971019</v>
      </c>
      <c r="E421" s="35">
        <v>2871988</v>
      </c>
      <c r="F421" s="35">
        <v>2832706</v>
      </c>
      <c r="G421" s="108" t="s">
        <v>107</v>
      </c>
      <c r="H421" s="17" t="s">
        <v>107</v>
      </c>
      <c r="I421" s="405"/>
      <c r="J421" s="405"/>
      <c r="K421" s="405"/>
      <c r="L421" s="405"/>
      <c r="M421" s="405"/>
      <c r="N421" s="17" t="s">
        <v>107</v>
      </c>
      <c r="O421" s="17" t="s">
        <v>107</v>
      </c>
    </row>
    <row r="422" spans="1:15" ht="15" customHeight="1" thickBot="1">
      <c r="A422" s="16" t="s">
        <v>117</v>
      </c>
      <c r="B422" s="28" t="s">
        <v>117</v>
      </c>
      <c r="C422" s="28" t="s">
        <v>117</v>
      </c>
      <c r="D422" s="28" t="s">
        <v>117</v>
      </c>
      <c r="E422" s="28" t="s">
        <v>117</v>
      </c>
      <c r="F422" s="28" t="s">
        <v>117</v>
      </c>
      <c r="G422" s="108" t="s">
        <v>107</v>
      </c>
      <c r="H422" s="17" t="s">
        <v>107</v>
      </c>
      <c r="I422" s="18" t="s">
        <v>117</v>
      </c>
      <c r="J422" s="18" t="s">
        <v>117</v>
      </c>
      <c r="K422" s="18" t="s">
        <v>117</v>
      </c>
      <c r="L422" s="18" t="s">
        <v>117</v>
      </c>
      <c r="M422" s="18" t="s">
        <v>117</v>
      </c>
      <c r="N422" s="17" t="s">
        <v>107</v>
      </c>
      <c r="O422" s="17" t="s">
        <v>107</v>
      </c>
    </row>
    <row r="423" spans="1:15" ht="19.5" customHeight="1" thickBot="1">
      <c r="A423" s="14" t="s">
        <v>118</v>
      </c>
      <c r="B423" s="35">
        <v>1584939</v>
      </c>
      <c r="C423" s="35">
        <v>1879895.344</v>
      </c>
      <c r="D423" s="35">
        <v>2252309.464</v>
      </c>
      <c r="E423" s="35">
        <v>1895578.6660000002</v>
      </c>
      <c r="F423" s="35">
        <v>2171061.216</v>
      </c>
      <c r="G423" s="107">
        <f>100*F423/C423</f>
        <v>115.48840859302643</v>
      </c>
      <c r="H423" s="22">
        <f>100*F423/B423</f>
        <v>136.98074285508778</v>
      </c>
      <c r="I423" s="406">
        <f>1000*B423/B424</f>
        <v>164.18203588794876</v>
      </c>
      <c r="J423" s="406">
        <f>1000*C423/C424</f>
        <v>191.06668242715762</v>
      </c>
      <c r="K423" s="406">
        <f>1000*D423/D424</f>
        <v>229.00715996423017</v>
      </c>
      <c r="L423" s="404">
        <f>1000*E423/E424</f>
        <v>192.94538950907184</v>
      </c>
      <c r="M423" s="404">
        <f>1000*F423/F424</f>
        <v>222.33563357007503</v>
      </c>
      <c r="N423" s="24">
        <f>100*M423/J423</f>
        <v>116.36546505424273</v>
      </c>
      <c r="O423" s="24">
        <f>100*M423/I423</f>
        <v>135.42019525316098</v>
      </c>
    </row>
    <row r="424" spans="1:15" ht="19.5" customHeight="1" thickBot="1">
      <c r="A424" s="15" t="s">
        <v>125</v>
      </c>
      <c r="B424" s="35">
        <v>9653547</v>
      </c>
      <c r="C424" s="98">
        <v>9838949</v>
      </c>
      <c r="D424" s="35">
        <v>9835105</v>
      </c>
      <c r="E424" s="35">
        <v>9824431</v>
      </c>
      <c r="F424" s="35">
        <v>9764792</v>
      </c>
      <c r="G424" s="108" t="s">
        <v>107</v>
      </c>
      <c r="H424" s="17" t="s">
        <v>107</v>
      </c>
      <c r="I424" s="405"/>
      <c r="J424" s="405"/>
      <c r="K424" s="405"/>
      <c r="L424" s="405"/>
      <c r="M424" s="405"/>
      <c r="N424" s="17" t="s">
        <v>107</v>
      </c>
      <c r="O424" s="17" t="s">
        <v>107</v>
      </c>
    </row>
    <row r="425" spans="1:34" ht="15" customHeight="1" thickBot="1">
      <c r="A425" s="16" t="s">
        <v>117</v>
      </c>
      <c r="B425" s="28" t="s">
        <v>117</v>
      </c>
      <c r="C425" s="28" t="s">
        <v>117</v>
      </c>
      <c r="D425" s="28" t="s">
        <v>117</v>
      </c>
      <c r="E425" s="28" t="s">
        <v>117</v>
      </c>
      <c r="F425" s="28" t="s">
        <v>117</v>
      </c>
      <c r="G425" s="108" t="s">
        <v>107</v>
      </c>
      <c r="H425" s="17" t="s">
        <v>107</v>
      </c>
      <c r="I425" s="18" t="s">
        <v>117</v>
      </c>
      <c r="J425" s="18" t="s">
        <v>117</v>
      </c>
      <c r="K425" s="18" t="s">
        <v>117</v>
      </c>
      <c r="L425" s="18" t="s">
        <v>117</v>
      </c>
      <c r="M425" s="18" t="s">
        <v>117</v>
      </c>
      <c r="N425" s="17" t="s">
        <v>107</v>
      </c>
      <c r="O425" s="17" t="s">
        <v>107</v>
      </c>
      <c r="AD425" s="99"/>
      <c r="AE425" s="99"/>
      <c r="AF425" s="99"/>
      <c r="AG425" s="99"/>
      <c r="AH425" s="99"/>
    </row>
    <row r="426" spans="1:15" ht="19.5" customHeight="1" thickBot="1">
      <c r="A426" s="20" t="s">
        <v>120</v>
      </c>
      <c r="B426" s="35">
        <v>4373763</v>
      </c>
      <c r="C426" s="35">
        <v>3834651.43</v>
      </c>
      <c r="D426" s="35">
        <v>4593798.922</v>
      </c>
      <c r="E426" s="35">
        <v>4195683.2020000005</v>
      </c>
      <c r="F426" s="35">
        <v>4760705.78</v>
      </c>
      <c r="G426" s="109">
        <f>100*F426/C426</f>
        <v>124.14963568148877</v>
      </c>
      <c r="H426" s="23">
        <f>100*F426/B426</f>
        <v>108.84690779998824</v>
      </c>
      <c r="I426" s="502">
        <f>1000*B426/B427</f>
        <v>453.07315539044873</v>
      </c>
      <c r="J426" s="502">
        <f>1000*C426/C427</f>
        <v>389.74197650582397</v>
      </c>
      <c r="K426" s="502">
        <f>1000*D426/D427</f>
        <v>467.0818381705127</v>
      </c>
      <c r="L426" s="413">
        <f>1000*E426/E427</f>
        <v>427.06628017439385</v>
      </c>
      <c r="M426" s="413">
        <f>1000*F426/F427</f>
        <v>487.5378584612965</v>
      </c>
      <c r="N426" s="25">
        <f>100*M426/J426</f>
        <v>125.09246831256092</v>
      </c>
      <c r="O426" s="25">
        <f>100*M426/I426</f>
        <v>107.60687378203788</v>
      </c>
    </row>
    <row r="427" spans="1:15" ht="19.5" customHeight="1" thickBot="1">
      <c r="A427" s="15" t="s">
        <v>125</v>
      </c>
      <c r="B427" s="43">
        <v>9653547</v>
      </c>
      <c r="C427" s="104">
        <v>9838949</v>
      </c>
      <c r="D427" s="43">
        <v>9835105</v>
      </c>
      <c r="E427" s="43">
        <v>9824431</v>
      </c>
      <c r="F427" s="43">
        <v>9764792</v>
      </c>
      <c r="G427" s="106" t="s">
        <v>107</v>
      </c>
      <c r="H427" s="13" t="s">
        <v>107</v>
      </c>
      <c r="I427" s="414"/>
      <c r="J427" s="414"/>
      <c r="K427" s="414"/>
      <c r="L427" s="414"/>
      <c r="M427" s="414"/>
      <c r="N427" s="13" t="s">
        <v>107</v>
      </c>
      <c r="O427" s="13" t="s">
        <v>107</v>
      </c>
    </row>
    <row r="428" spans="1:15" ht="14.25" customHeight="1">
      <c r="A428" s="41" t="s">
        <v>160</v>
      </c>
      <c r="B428" s="52"/>
      <c r="C428" s="52"/>
      <c r="D428" s="52"/>
      <c r="E428" s="52"/>
      <c r="F428" s="52"/>
      <c r="G428" s="72"/>
      <c r="H428" s="49"/>
      <c r="I428" s="53"/>
      <c r="J428" s="53"/>
      <c r="K428" s="53"/>
      <c r="L428" s="53"/>
      <c r="M428" s="53"/>
      <c r="N428" s="49"/>
      <c r="O428" s="49"/>
    </row>
    <row r="429" spans="1:35" ht="20.25" customHeight="1">
      <c r="A429" s="495" t="s">
        <v>8</v>
      </c>
      <c r="B429" s="495"/>
      <c r="C429" s="495"/>
      <c r="D429" s="495"/>
      <c r="E429" s="495"/>
      <c r="F429" s="495"/>
      <c r="G429" s="495"/>
      <c r="H429" s="495"/>
      <c r="I429" s="495"/>
      <c r="J429" s="495"/>
      <c r="K429" s="495"/>
      <c r="L429" s="495"/>
      <c r="M429" s="495"/>
      <c r="N429" s="495"/>
      <c r="O429" s="495"/>
      <c r="P429" s="2"/>
      <c r="AB429" s="2"/>
      <c r="AI429" s="34"/>
    </row>
    <row r="430" spans="1:35" ht="20.25" customHeight="1" thickBot="1">
      <c r="A430" s="103"/>
      <c r="B430" s="103"/>
      <c r="C430" s="103"/>
      <c r="D430" s="103"/>
      <c r="E430" s="103"/>
      <c r="F430" s="103"/>
      <c r="G430" s="103"/>
      <c r="H430" s="103"/>
      <c r="I430" s="103"/>
      <c r="J430" s="103"/>
      <c r="K430" s="103"/>
      <c r="L430" s="103"/>
      <c r="M430" s="103"/>
      <c r="N430" s="103"/>
      <c r="O430" s="103"/>
      <c r="P430" s="2"/>
      <c r="AB430" s="2"/>
      <c r="AI430" s="34"/>
    </row>
    <row r="431" spans="1:7" ht="20.25" customHeight="1" thickBot="1">
      <c r="A431" s="170" t="s">
        <v>60</v>
      </c>
      <c r="B431" s="171" t="s">
        <v>170</v>
      </c>
      <c r="C431" s="54">
        <v>2001</v>
      </c>
      <c r="D431" s="54" t="s">
        <v>105</v>
      </c>
      <c r="E431" s="54">
        <v>2009</v>
      </c>
      <c r="F431" s="54">
        <v>2011</v>
      </c>
      <c r="G431" s="54">
        <v>2013</v>
      </c>
    </row>
    <row r="432" spans="1:7" ht="18" customHeight="1" thickBot="1">
      <c r="A432" s="526" t="s">
        <v>115</v>
      </c>
      <c r="B432" s="26" t="s">
        <v>157</v>
      </c>
      <c r="C432" s="35">
        <v>934404</v>
      </c>
      <c r="D432" s="35">
        <v>1271396</v>
      </c>
      <c r="E432" s="35">
        <v>1224828</v>
      </c>
      <c r="F432" s="35">
        <v>1007345</v>
      </c>
      <c r="G432" s="35">
        <v>1486216</v>
      </c>
    </row>
    <row r="433" spans="1:7" ht="15.75" customHeight="1" thickBot="1">
      <c r="A433" s="524"/>
      <c r="B433" s="118" t="s">
        <v>159</v>
      </c>
      <c r="C433" s="110">
        <v>100</v>
      </c>
      <c r="D433" s="110">
        <v>99.7</v>
      </c>
      <c r="E433" s="110">
        <v>105.4</v>
      </c>
      <c r="F433" s="110">
        <v>104.9</v>
      </c>
      <c r="G433" s="110">
        <v>108.4</v>
      </c>
    </row>
    <row r="434" spans="1:7" ht="18" customHeight="1" thickBot="1">
      <c r="A434" s="525"/>
      <c r="B434" s="118" t="s">
        <v>158</v>
      </c>
      <c r="C434" s="35">
        <v>934404</v>
      </c>
      <c r="D434" s="35">
        <v>1267581.812</v>
      </c>
      <c r="E434" s="35">
        <v>1290968.712</v>
      </c>
      <c r="F434" s="35">
        <v>1056704.905</v>
      </c>
      <c r="G434" s="35">
        <v>1611058.144</v>
      </c>
    </row>
    <row r="435" spans="1:7" ht="18" customHeight="1" thickBot="1">
      <c r="A435" s="523" t="s">
        <v>122</v>
      </c>
      <c r="B435" s="118" t="s">
        <v>157</v>
      </c>
      <c r="C435" s="35">
        <v>419822</v>
      </c>
      <c r="D435" s="35">
        <v>441997</v>
      </c>
      <c r="E435" s="35">
        <v>756916</v>
      </c>
      <c r="F435" s="35">
        <v>623426</v>
      </c>
      <c r="G435" s="35">
        <v>345351</v>
      </c>
    </row>
    <row r="436" spans="1:7" ht="15.75" customHeight="1" thickBot="1">
      <c r="A436" s="524"/>
      <c r="B436" s="118" t="s">
        <v>159</v>
      </c>
      <c r="C436" s="110">
        <v>100</v>
      </c>
      <c r="D436" s="110">
        <v>99.7</v>
      </c>
      <c r="E436" s="110">
        <v>105.4</v>
      </c>
      <c r="F436" s="110">
        <v>104.9</v>
      </c>
      <c r="G436" s="110">
        <v>108.4</v>
      </c>
    </row>
    <row r="437" spans="1:7" ht="18" customHeight="1" thickBot="1">
      <c r="A437" s="525"/>
      <c r="B437" s="118" t="s">
        <v>158</v>
      </c>
      <c r="C437" s="35">
        <v>419822</v>
      </c>
      <c r="D437" s="35">
        <v>440671.00899999996</v>
      </c>
      <c r="E437" s="35">
        <v>797789.464</v>
      </c>
      <c r="F437" s="35">
        <v>653973.8740000001</v>
      </c>
      <c r="G437" s="35">
        <v>374360.484</v>
      </c>
    </row>
    <row r="438" spans="1:7" ht="15" customHeight="1" thickBot="1">
      <c r="A438" s="31" t="s">
        <v>117</v>
      </c>
      <c r="B438" s="119" t="s">
        <v>117</v>
      </c>
      <c r="C438" s="51" t="s">
        <v>117</v>
      </c>
      <c r="D438" s="51" t="s">
        <v>117</v>
      </c>
      <c r="E438" s="51" t="s">
        <v>117</v>
      </c>
      <c r="F438" s="51" t="s">
        <v>117</v>
      </c>
      <c r="G438" s="51" t="s">
        <v>117</v>
      </c>
    </row>
    <row r="439" spans="1:7" ht="18" customHeight="1" thickBot="1">
      <c r="A439" s="526" t="s">
        <v>118</v>
      </c>
      <c r="B439" s="118" t="s">
        <v>157</v>
      </c>
      <c r="C439" s="35">
        <v>1584939</v>
      </c>
      <c r="D439" s="35">
        <v>1885552</v>
      </c>
      <c r="E439" s="35">
        <v>2136916</v>
      </c>
      <c r="F439" s="35">
        <v>1807034</v>
      </c>
      <c r="G439" s="35">
        <v>2002824</v>
      </c>
    </row>
    <row r="440" spans="1:7" ht="15.75" customHeight="1" thickBot="1">
      <c r="A440" s="524"/>
      <c r="B440" s="118" t="s">
        <v>159</v>
      </c>
      <c r="C440" s="110">
        <v>100</v>
      </c>
      <c r="D440" s="110">
        <v>99.7</v>
      </c>
      <c r="E440" s="110">
        <v>105.4</v>
      </c>
      <c r="F440" s="110">
        <v>104.9</v>
      </c>
      <c r="G440" s="110">
        <v>108.4</v>
      </c>
    </row>
    <row r="441" spans="1:7" ht="18" customHeight="1" thickBot="1">
      <c r="A441" s="525"/>
      <c r="B441" s="118" t="s">
        <v>158</v>
      </c>
      <c r="C441" s="35">
        <v>1584939</v>
      </c>
      <c r="D441" s="35">
        <v>1879895.344</v>
      </c>
      <c r="E441" s="35">
        <v>2252309.464</v>
      </c>
      <c r="F441" s="35">
        <v>1895578.6660000002</v>
      </c>
      <c r="G441" s="35">
        <v>2171061.216</v>
      </c>
    </row>
    <row r="442" spans="1:7" ht="18" customHeight="1" thickBot="1">
      <c r="A442" s="523" t="s">
        <v>119</v>
      </c>
      <c r="B442" s="118" t="s">
        <v>157</v>
      </c>
      <c r="C442" s="35">
        <v>2788824</v>
      </c>
      <c r="D442" s="35">
        <v>1960638</v>
      </c>
      <c r="E442" s="35">
        <v>2221527</v>
      </c>
      <c r="F442" s="35">
        <v>2192664</v>
      </c>
      <c r="G442" s="35">
        <v>2388971</v>
      </c>
    </row>
    <row r="443" spans="1:7" ht="15.75" customHeight="1" thickBot="1">
      <c r="A443" s="524"/>
      <c r="B443" s="118" t="s">
        <v>159</v>
      </c>
      <c r="C443" s="110">
        <v>100</v>
      </c>
      <c r="D443" s="110">
        <v>99.7</v>
      </c>
      <c r="E443" s="110">
        <v>105.4</v>
      </c>
      <c r="F443" s="110">
        <v>104.9</v>
      </c>
      <c r="G443" s="110">
        <v>108.4</v>
      </c>
    </row>
    <row r="444" spans="1:7" ht="18" customHeight="1" thickBot="1">
      <c r="A444" s="525"/>
      <c r="B444" s="118" t="s">
        <v>158</v>
      </c>
      <c r="C444" s="35">
        <v>2788824</v>
      </c>
      <c r="D444" s="35">
        <v>1954756.086</v>
      </c>
      <c r="E444" s="35">
        <v>2341489.458</v>
      </c>
      <c r="F444" s="35">
        <v>2300104.5360000003</v>
      </c>
      <c r="G444" s="35">
        <v>2589644.5640000002</v>
      </c>
    </row>
    <row r="445" spans="1:7" ht="18" customHeight="1" thickBot="1">
      <c r="A445" s="523" t="s">
        <v>120</v>
      </c>
      <c r="B445" s="118" t="s">
        <v>157</v>
      </c>
      <c r="C445" s="43">
        <v>4373763</v>
      </c>
      <c r="D445" s="43">
        <v>3846190</v>
      </c>
      <c r="E445" s="43">
        <v>4358443</v>
      </c>
      <c r="F445" s="43">
        <v>3999698</v>
      </c>
      <c r="G445" s="43">
        <v>4391795</v>
      </c>
    </row>
    <row r="446" spans="1:7" ht="15.75" customHeight="1" thickBot="1">
      <c r="A446" s="524"/>
      <c r="B446" s="118" t="s">
        <v>159</v>
      </c>
      <c r="C446" s="110">
        <v>100</v>
      </c>
      <c r="D446" s="110">
        <v>99.7</v>
      </c>
      <c r="E446" s="110">
        <v>105.4</v>
      </c>
      <c r="F446" s="110">
        <v>104.9</v>
      </c>
      <c r="G446" s="110">
        <v>108.4</v>
      </c>
    </row>
    <row r="447" spans="1:7" ht="18" customHeight="1" thickBot="1">
      <c r="A447" s="525"/>
      <c r="B447" s="26" t="s">
        <v>158</v>
      </c>
      <c r="C447" s="35">
        <v>4373763</v>
      </c>
      <c r="D447" s="35">
        <v>3834651.43</v>
      </c>
      <c r="E447" s="35">
        <v>4593798.922</v>
      </c>
      <c r="F447" s="35">
        <v>4195683.2020000005</v>
      </c>
      <c r="G447" s="35">
        <v>4760705.78</v>
      </c>
    </row>
    <row r="448" spans="1:35" ht="20.25" customHeight="1" thickBot="1">
      <c r="A448" s="103"/>
      <c r="B448" s="103"/>
      <c r="C448" s="103"/>
      <c r="D448" s="103"/>
      <c r="E448" s="103"/>
      <c r="F448" s="103"/>
      <c r="G448" s="103"/>
      <c r="H448" s="103"/>
      <c r="I448" s="103"/>
      <c r="J448" s="103"/>
      <c r="K448" s="103"/>
      <c r="L448" s="103"/>
      <c r="M448" s="103"/>
      <c r="N448" s="103"/>
      <c r="O448" s="103"/>
      <c r="P448" s="2"/>
      <c r="AB448" s="2"/>
      <c r="AI448" s="34"/>
    </row>
    <row r="449" spans="1:28" ht="24" customHeight="1" thickBot="1">
      <c r="A449" s="490" t="s">
        <v>177</v>
      </c>
      <c r="B449" s="492" t="s">
        <v>137</v>
      </c>
      <c r="C449" s="493"/>
      <c r="D449" s="493"/>
      <c r="E449" s="493"/>
      <c r="F449" s="494"/>
      <c r="G449" s="105" t="s">
        <v>121</v>
      </c>
      <c r="H449" s="11" t="s">
        <v>123</v>
      </c>
      <c r="I449" s="418" t="s">
        <v>147</v>
      </c>
      <c r="J449" s="411"/>
      <c r="K449" s="411"/>
      <c r="L449" s="411"/>
      <c r="M449" s="412"/>
      <c r="N449" s="11" t="s">
        <v>121</v>
      </c>
      <c r="O449" s="11" t="s">
        <v>123</v>
      </c>
      <c r="P449" s="2"/>
      <c r="Q449" s="293"/>
      <c r="R449" s="1"/>
      <c r="S449" s="1"/>
      <c r="T449" s="1"/>
      <c r="U449" s="2"/>
      <c r="V449" s="2"/>
      <c r="W449" s="2"/>
      <c r="X449" s="2"/>
      <c r="Y449" s="2"/>
      <c r="Z449" s="2"/>
      <c r="AA449" s="2"/>
      <c r="AB449" s="2"/>
    </row>
    <row r="450" spans="1:28" ht="24" customHeight="1" thickBot="1">
      <c r="A450" s="491"/>
      <c r="B450" s="12">
        <v>2001</v>
      </c>
      <c r="C450" s="12">
        <v>2007</v>
      </c>
      <c r="D450" s="12">
        <v>2009</v>
      </c>
      <c r="E450" s="12">
        <v>2011</v>
      </c>
      <c r="F450" s="12">
        <v>2013</v>
      </c>
      <c r="G450" s="106" t="s">
        <v>114</v>
      </c>
      <c r="H450" s="13" t="s">
        <v>114</v>
      </c>
      <c r="I450" s="12">
        <v>2001</v>
      </c>
      <c r="J450" s="12">
        <v>2007</v>
      </c>
      <c r="K450" s="12">
        <v>2009</v>
      </c>
      <c r="L450" s="12">
        <v>2011</v>
      </c>
      <c r="M450" s="12">
        <v>2013</v>
      </c>
      <c r="N450" s="13" t="s">
        <v>114</v>
      </c>
      <c r="O450" s="13" t="s">
        <v>114</v>
      </c>
      <c r="P450" s="2"/>
      <c r="Q450" s="3"/>
      <c r="R450" s="1"/>
      <c r="S450" s="1"/>
      <c r="T450" s="1"/>
      <c r="U450" s="2"/>
      <c r="V450" s="2"/>
      <c r="W450" s="2"/>
      <c r="X450" s="2"/>
      <c r="Y450" s="2"/>
      <c r="Z450" s="2"/>
      <c r="AA450" s="2"/>
      <c r="AB450" s="2"/>
    </row>
    <row r="451" spans="1:18" ht="24" customHeight="1" thickBot="1">
      <c r="A451" s="14" t="s">
        <v>115</v>
      </c>
      <c r="B451" s="35">
        <v>25089522</v>
      </c>
      <c r="C451" s="35">
        <v>27432665</v>
      </c>
      <c r="D451" s="35">
        <v>25943084</v>
      </c>
      <c r="E451" s="35">
        <v>26387770</v>
      </c>
      <c r="F451" s="35">
        <v>26711677</v>
      </c>
      <c r="G451" s="107">
        <f>100*F451/C451</f>
        <v>97.3717901632962</v>
      </c>
      <c r="H451" s="22">
        <f>100*F451/B451</f>
        <v>106.46546793518027</v>
      </c>
      <c r="I451" s="406">
        <f>B451/B452</f>
        <v>40.04795310996078</v>
      </c>
      <c r="J451" s="406">
        <f>C451/C452</f>
        <v>36.2573386553178</v>
      </c>
      <c r="K451" s="406">
        <f>D451/D452</f>
        <v>43.721007519658635</v>
      </c>
      <c r="L451" s="406">
        <f>E451/E452</f>
        <v>45.48556801434149</v>
      </c>
      <c r="M451" s="406">
        <f>F451/F452</f>
        <v>31.45962679518254</v>
      </c>
      <c r="N451" s="24">
        <f>100*M451/J451</f>
        <v>86.76761163927405</v>
      </c>
      <c r="O451" s="24">
        <f>100*M451/I451</f>
        <v>78.55489320216434</v>
      </c>
      <c r="P451" s="44"/>
      <c r="Q451" s="45"/>
      <c r="R451" s="37"/>
    </row>
    <row r="452" spans="1:17" ht="24" customHeight="1" thickBot="1">
      <c r="A452" s="15" t="s">
        <v>148</v>
      </c>
      <c r="B452" s="35">
        <v>626487</v>
      </c>
      <c r="C452" s="35">
        <v>756610</v>
      </c>
      <c r="D452" s="35">
        <v>593378</v>
      </c>
      <c r="E452" s="35">
        <v>580135</v>
      </c>
      <c r="F452" s="35">
        <v>849078</v>
      </c>
      <c r="G452" s="108" t="s">
        <v>107</v>
      </c>
      <c r="H452" s="17" t="s">
        <v>107</v>
      </c>
      <c r="I452" s="405"/>
      <c r="J452" s="405"/>
      <c r="K452" s="405"/>
      <c r="L452" s="405"/>
      <c r="M452" s="405"/>
      <c r="N452" s="17" t="s">
        <v>107</v>
      </c>
      <c r="O452" s="17" t="s">
        <v>107</v>
      </c>
      <c r="Q452" s="6"/>
    </row>
    <row r="453" spans="1:15" ht="24" customHeight="1" thickBot="1">
      <c r="A453" s="14" t="s">
        <v>122</v>
      </c>
      <c r="B453" s="35">
        <v>15396314</v>
      </c>
      <c r="C453" s="35">
        <v>13654058</v>
      </c>
      <c r="D453" s="35">
        <v>14686874</v>
      </c>
      <c r="E453" s="35">
        <v>14317834</v>
      </c>
      <c r="F453" s="35">
        <v>14085632</v>
      </c>
      <c r="G453" s="107">
        <f>100*F453/C453</f>
        <v>103.16077462099545</v>
      </c>
      <c r="H453" s="22">
        <f>100*F453/B453</f>
        <v>91.48704033965532</v>
      </c>
      <c r="I453" s="406">
        <f>B453/B454</f>
        <v>42.345146056970606</v>
      </c>
      <c r="J453" s="406">
        <f>C453/C454</f>
        <v>44.31826311057447</v>
      </c>
      <c r="K453" s="406">
        <f>D453/D454</f>
        <v>38.757475398674735</v>
      </c>
      <c r="L453" s="406">
        <f>E453/E454</f>
        <v>50.413665860348516</v>
      </c>
      <c r="M453" s="406">
        <f>F453/F454</f>
        <v>96.87438188183025</v>
      </c>
      <c r="N453" s="24">
        <f>100*M453/J453</f>
        <v>218.58794790790375</v>
      </c>
      <c r="O453" s="24">
        <f>100*M453/I453</f>
        <v>228.77328549415492</v>
      </c>
    </row>
    <row r="454" spans="1:15" ht="24" customHeight="1" thickBot="1">
      <c r="A454" s="15" t="s">
        <v>148</v>
      </c>
      <c r="B454" s="35">
        <v>363591</v>
      </c>
      <c r="C454" s="35">
        <v>308091</v>
      </c>
      <c r="D454" s="35">
        <v>378943</v>
      </c>
      <c r="E454" s="35">
        <v>284007</v>
      </c>
      <c r="F454" s="35">
        <v>145401</v>
      </c>
      <c r="G454" s="108" t="s">
        <v>107</v>
      </c>
      <c r="H454" s="17" t="s">
        <v>107</v>
      </c>
      <c r="I454" s="405"/>
      <c r="J454" s="405"/>
      <c r="K454" s="405"/>
      <c r="L454" s="405"/>
      <c r="M454" s="405"/>
      <c r="N454" s="17" t="s">
        <v>107</v>
      </c>
      <c r="O454" s="17" t="s">
        <v>107</v>
      </c>
    </row>
    <row r="455" spans="1:15" ht="24" customHeight="1" thickBot="1">
      <c r="A455" s="16" t="s">
        <v>117</v>
      </c>
      <c r="B455" s="28" t="s">
        <v>117</v>
      </c>
      <c r="C455" s="28" t="s">
        <v>117</v>
      </c>
      <c r="D455" s="28" t="s">
        <v>117</v>
      </c>
      <c r="E455" s="28" t="s">
        <v>117</v>
      </c>
      <c r="F455" s="28" t="s">
        <v>117</v>
      </c>
      <c r="G455" s="108" t="s">
        <v>107</v>
      </c>
      <c r="H455" s="17" t="s">
        <v>107</v>
      </c>
      <c r="I455" s="18" t="s">
        <v>117</v>
      </c>
      <c r="J455" s="18" t="s">
        <v>117</v>
      </c>
      <c r="K455" s="18" t="s">
        <v>117</v>
      </c>
      <c r="L455" s="18" t="s">
        <v>117</v>
      </c>
      <c r="M455" s="18" t="s">
        <v>117</v>
      </c>
      <c r="N455" s="17" t="s">
        <v>107</v>
      </c>
      <c r="O455" s="17" t="s">
        <v>107</v>
      </c>
    </row>
    <row r="456" spans="1:15" ht="24" customHeight="1" thickBot="1">
      <c r="A456" s="14" t="s">
        <v>118</v>
      </c>
      <c r="B456" s="35">
        <v>44316976</v>
      </c>
      <c r="C456" s="35">
        <v>44428726</v>
      </c>
      <c r="D456" s="35">
        <v>43895534</v>
      </c>
      <c r="E456" s="35">
        <v>43946531</v>
      </c>
      <c r="F456" s="35">
        <v>44015385</v>
      </c>
      <c r="G456" s="107">
        <f>100*F456/C456</f>
        <v>99.06965371908255</v>
      </c>
      <c r="H456" s="22">
        <f>100*F456/B456</f>
        <v>99.31946845831719</v>
      </c>
      <c r="I456" s="406">
        <f>B456/B457</f>
        <v>39.45754285246217</v>
      </c>
      <c r="J456" s="406">
        <f>C456/C457</f>
        <v>38.510207707983184</v>
      </c>
      <c r="K456" s="406">
        <f>D456/D457</f>
        <v>41.77459598713706</v>
      </c>
      <c r="L456" s="404">
        <f>E456/E457</f>
        <v>45.047676401969746</v>
      </c>
      <c r="M456" s="404">
        <f>F456/F457</f>
        <v>40.73985955214777</v>
      </c>
      <c r="N456" s="24">
        <f>100*M456/J456</f>
        <v>105.78976841951018</v>
      </c>
      <c r="O456" s="24">
        <f>100*M456/I456</f>
        <v>103.24986455563231</v>
      </c>
    </row>
    <row r="457" spans="1:15" ht="24" customHeight="1" thickBot="1">
      <c r="A457" s="15" t="s">
        <v>148</v>
      </c>
      <c r="B457" s="35">
        <v>1123156</v>
      </c>
      <c r="C457" s="35">
        <v>1153687</v>
      </c>
      <c r="D457" s="35">
        <v>1050771</v>
      </c>
      <c r="E457" s="35">
        <v>975556</v>
      </c>
      <c r="F457" s="35">
        <v>1080401</v>
      </c>
      <c r="G457" s="108" t="s">
        <v>107</v>
      </c>
      <c r="H457" s="17" t="s">
        <v>107</v>
      </c>
      <c r="I457" s="405"/>
      <c r="J457" s="405"/>
      <c r="K457" s="405"/>
      <c r="L457" s="405"/>
      <c r="M457" s="405"/>
      <c r="N457" s="17" t="s">
        <v>107</v>
      </c>
      <c r="O457" s="17" t="s">
        <v>107</v>
      </c>
    </row>
    <row r="458" spans="1:15" ht="24" customHeight="1" thickBot="1">
      <c r="A458" s="14" t="s">
        <v>119</v>
      </c>
      <c r="B458" s="35">
        <v>51866978</v>
      </c>
      <c r="C458" s="35">
        <v>44039319</v>
      </c>
      <c r="D458" s="35">
        <v>44618833</v>
      </c>
      <c r="E458" s="35">
        <v>44903673</v>
      </c>
      <c r="F458" s="35">
        <v>45383716</v>
      </c>
      <c r="G458" s="107">
        <f>100*F458/C458</f>
        <v>103.05271977525356</v>
      </c>
      <c r="H458" s="22">
        <f>100*F458/B458</f>
        <v>87.50021256299142</v>
      </c>
      <c r="I458" s="406">
        <f>B458/B459</f>
        <v>93.67512145785548</v>
      </c>
      <c r="J458" s="406">
        <f>C458/C459</f>
        <v>64.17209432452871</v>
      </c>
      <c r="K458" s="406">
        <f>D458/D459</f>
        <v>80.24998830931047</v>
      </c>
      <c r="L458" s="406">
        <f>E458/E459</f>
        <v>94.50838193416946</v>
      </c>
      <c r="M458" s="406">
        <f>F458/F459</f>
        <v>94.20086513234367</v>
      </c>
      <c r="N458" s="24">
        <f>100*M458/J458</f>
        <v>146.79412620687518</v>
      </c>
      <c r="O458" s="24">
        <f>100*M458/I458</f>
        <v>100.5612415188858</v>
      </c>
    </row>
    <row r="459" spans="1:15" ht="24" customHeight="1" thickBot="1">
      <c r="A459" s="15" t="s">
        <v>148</v>
      </c>
      <c r="B459" s="35">
        <v>553690</v>
      </c>
      <c r="C459" s="35">
        <v>686269</v>
      </c>
      <c r="D459" s="35">
        <v>555998</v>
      </c>
      <c r="E459" s="35">
        <v>475129</v>
      </c>
      <c r="F459" s="35">
        <v>481776</v>
      </c>
      <c r="G459" s="108" t="s">
        <v>107</v>
      </c>
      <c r="H459" s="17" t="s">
        <v>107</v>
      </c>
      <c r="I459" s="405"/>
      <c r="J459" s="405"/>
      <c r="K459" s="405"/>
      <c r="L459" s="405"/>
      <c r="M459" s="405"/>
      <c r="N459" s="17" t="s">
        <v>107</v>
      </c>
      <c r="O459" s="17" t="s">
        <v>107</v>
      </c>
    </row>
    <row r="460" spans="1:15" ht="24" customHeight="1" thickBot="1">
      <c r="A460" s="20" t="s">
        <v>120</v>
      </c>
      <c r="B460" s="43">
        <v>96183954</v>
      </c>
      <c r="C460" s="43">
        <v>88468045</v>
      </c>
      <c r="D460" s="43">
        <v>88514367</v>
      </c>
      <c r="E460" s="43">
        <v>88850204</v>
      </c>
      <c r="F460" s="43">
        <v>89399101</v>
      </c>
      <c r="G460" s="109">
        <f>100*F460/C460</f>
        <v>101.0524206791277</v>
      </c>
      <c r="H460" s="23">
        <f>100*F460/B460</f>
        <v>92.94596165177406</v>
      </c>
      <c r="I460" s="502">
        <f>B460/B461</f>
        <v>57.36004021836233</v>
      </c>
      <c r="J460" s="502">
        <f>C460/C461</f>
        <v>48.08160901673736</v>
      </c>
      <c r="K460" s="502">
        <f>D460/D461</f>
        <v>55.08842092422744</v>
      </c>
      <c r="L460" s="502">
        <f>E460/E461</f>
        <v>61.24706879853311</v>
      </c>
      <c r="M460" s="502">
        <f>F460/F461</f>
        <v>57.22725465808292</v>
      </c>
      <c r="N460" s="25">
        <f>100*M460/J460</f>
        <v>119.02108899509152</v>
      </c>
      <c r="O460" s="25">
        <f>100*M460/I460</f>
        <v>99.76850511301262</v>
      </c>
    </row>
    <row r="461" spans="1:15" ht="24" customHeight="1" thickBot="1">
      <c r="A461" s="15" t="s">
        <v>148</v>
      </c>
      <c r="B461" s="43">
        <v>1676846</v>
      </c>
      <c r="C461" s="43">
        <v>1839956</v>
      </c>
      <c r="D461" s="43">
        <v>1606769</v>
      </c>
      <c r="E461" s="43">
        <v>1450685</v>
      </c>
      <c r="F461" s="43">
        <v>1562177</v>
      </c>
      <c r="G461" s="106" t="s">
        <v>107</v>
      </c>
      <c r="H461" s="13" t="s">
        <v>107</v>
      </c>
      <c r="I461" s="414"/>
      <c r="J461" s="414"/>
      <c r="K461" s="414"/>
      <c r="L461" s="414"/>
      <c r="M461" s="414"/>
      <c r="N461" s="13" t="s">
        <v>107</v>
      </c>
      <c r="O461" s="13" t="s">
        <v>107</v>
      </c>
    </row>
    <row r="462" spans="1:15" ht="24" customHeight="1" thickBot="1">
      <c r="A462" s="62"/>
      <c r="B462" s="52"/>
      <c r="C462" s="52"/>
      <c r="D462" s="52"/>
      <c r="E462" s="52"/>
      <c r="F462" s="52"/>
      <c r="G462" s="72"/>
      <c r="H462" s="49"/>
      <c r="I462" s="53"/>
      <c r="J462" s="53"/>
      <c r="K462" s="53"/>
      <c r="L462" s="53"/>
      <c r="M462" s="53"/>
      <c r="N462" s="49"/>
      <c r="O462" s="49"/>
    </row>
    <row r="463" spans="1:15" ht="30.75" customHeight="1" thickBot="1">
      <c r="A463" s="337" t="s">
        <v>63</v>
      </c>
      <c r="B463" s="387">
        <v>2013</v>
      </c>
      <c r="C463" s="381" t="s">
        <v>66</v>
      </c>
      <c r="D463" s="382" t="s">
        <v>206</v>
      </c>
      <c r="E463" s="201" t="s">
        <v>64</v>
      </c>
      <c r="F463" s="201" t="s">
        <v>242</v>
      </c>
      <c r="G463" s="383" t="s">
        <v>65</v>
      </c>
      <c r="H463" s="49"/>
      <c r="I463" s="53"/>
      <c r="J463" s="53"/>
      <c r="K463" s="53"/>
      <c r="L463" s="53"/>
      <c r="M463" s="53"/>
      <c r="N463" s="49"/>
      <c r="O463" s="49"/>
    </row>
    <row r="464" spans="1:16" ht="24.75" customHeight="1">
      <c r="A464" s="569" t="s">
        <v>115</v>
      </c>
      <c r="B464" s="570"/>
      <c r="C464" s="384">
        <v>200</v>
      </c>
      <c r="D464" s="379">
        <v>5196375</v>
      </c>
      <c r="E464" s="379">
        <v>1039275</v>
      </c>
      <c r="F464" s="379">
        <v>26711677</v>
      </c>
      <c r="G464" s="380">
        <v>25.7</v>
      </c>
      <c r="H464" s="166"/>
      <c r="I464" s="167"/>
      <c r="J464" s="50"/>
      <c r="K464" s="50"/>
      <c r="L464" s="50"/>
      <c r="M464" s="50"/>
      <c r="N464" s="50"/>
      <c r="O464" s="168"/>
      <c r="P464" s="168"/>
    </row>
    <row r="465" spans="1:7" ht="24" customHeight="1">
      <c r="A465" s="571" t="s">
        <v>122</v>
      </c>
      <c r="B465" s="572"/>
      <c r="C465" s="385">
        <v>200</v>
      </c>
      <c r="D465" s="375">
        <v>2832706</v>
      </c>
      <c r="E465" s="375">
        <v>566541</v>
      </c>
      <c r="F465" s="375">
        <v>14085632</v>
      </c>
      <c r="G465" s="376">
        <v>24.9</v>
      </c>
    </row>
    <row r="466" spans="1:15" ht="24" customHeight="1" thickBot="1">
      <c r="A466" s="573" t="s">
        <v>118</v>
      </c>
      <c r="B466" s="574"/>
      <c r="C466" s="386">
        <v>200</v>
      </c>
      <c r="D466" s="377">
        <v>9764792</v>
      </c>
      <c r="E466" s="377">
        <v>1952958</v>
      </c>
      <c r="F466" s="377">
        <v>44015385</v>
      </c>
      <c r="G466" s="378">
        <v>22.5</v>
      </c>
      <c r="H466" s="49"/>
      <c r="I466" s="53"/>
      <c r="J466" s="53"/>
      <c r="K466" s="53"/>
      <c r="L466" s="53"/>
      <c r="M466" s="53"/>
      <c r="N466" s="49"/>
      <c r="O466" s="49"/>
    </row>
    <row r="467" spans="1:15" s="9" customFormat="1" ht="18" customHeight="1" thickBot="1">
      <c r="A467" s="325"/>
      <c r="B467" s="320"/>
      <c r="C467" s="326"/>
      <c r="D467" s="326"/>
      <c r="E467" s="326"/>
      <c r="F467" s="326"/>
      <c r="G467" s="326"/>
      <c r="H467" s="324"/>
      <c r="I467" s="324"/>
      <c r="J467" s="324"/>
      <c r="K467" s="324"/>
      <c r="L467" s="324"/>
      <c r="M467" s="324"/>
      <c r="N467" s="324"/>
      <c r="O467" s="324"/>
    </row>
    <row r="468" spans="1:15" ht="24" customHeight="1" thickBot="1">
      <c r="A468" s="575" t="s">
        <v>62</v>
      </c>
      <c r="B468" s="576" t="s">
        <v>162</v>
      </c>
      <c r="C468" s="577"/>
      <c r="D468" s="577"/>
      <c r="E468" s="577"/>
      <c r="F468" s="578"/>
      <c r="G468" s="319" t="s">
        <v>121</v>
      </c>
      <c r="H468" s="321" t="s">
        <v>123</v>
      </c>
      <c r="I468" s="513" t="s">
        <v>163</v>
      </c>
      <c r="J468" s="514"/>
      <c r="K468" s="514"/>
      <c r="L468" s="514"/>
      <c r="M468" s="515"/>
      <c r="N468" s="321" t="s">
        <v>121</v>
      </c>
      <c r="O468" s="321" t="s">
        <v>123</v>
      </c>
    </row>
    <row r="469" spans="1:15" ht="19.5" customHeight="1" thickBot="1">
      <c r="A469" s="491"/>
      <c r="B469" s="12">
        <v>2001</v>
      </c>
      <c r="C469" s="12">
        <v>2007</v>
      </c>
      <c r="D469" s="12">
        <v>2009</v>
      </c>
      <c r="E469" s="12" t="s">
        <v>272</v>
      </c>
      <c r="F469" s="12" t="s">
        <v>273</v>
      </c>
      <c r="G469" s="106" t="s">
        <v>114</v>
      </c>
      <c r="H469" s="13" t="s">
        <v>114</v>
      </c>
      <c r="I469" s="12">
        <v>2001</v>
      </c>
      <c r="J469" s="12">
        <v>2007</v>
      </c>
      <c r="K469" s="12">
        <v>2009</v>
      </c>
      <c r="L469" s="12">
        <v>2011</v>
      </c>
      <c r="M469" s="12">
        <v>2013</v>
      </c>
      <c r="N469" s="13" t="s">
        <v>114</v>
      </c>
      <c r="O469" s="13" t="s">
        <v>114</v>
      </c>
    </row>
    <row r="470" spans="1:15" ht="19.5" customHeight="1" thickBot="1">
      <c r="A470" s="14" t="s">
        <v>115</v>
      </c>
      <c r="B470" s="35">
        <v>33564</v>
      </c>
      <c r="C470" s="35">
        <v>86344</v>
      </c>
      <c r="D470" s="35">
        <v>79136</v>
      </c>
      <c r="E470" s="35">
        <v>79829</v>
      </c>
      <c r="F470" s="35">
        <v>78501</v>
      </c>
      <c r="G470" s="107">
        <f>100*F470/C470</f>
        <v>90.91656629296766</v>
      </c>
      <c r="H470" s="22">
        <f>100*F470/B470</f>
        <v>233.88451912763676</v>
      </c>
      <c r="I470" s="505">
        <f>100*B470/B471</f>
        <v>0.13377696075676532</v>
      </c>
      <c r="J470" s="505">
        <f>100*C470/C471</f>
        <v>0.3147488587054885</v>
      </c>
      <c r="K470" s="505">
        <f>100*D470/D471</f>
        <v>0.30503698018323494</v>
      </c>
      <c r="L470" s="505">
        <f>100*E470/E471</f>
        <v>0.3025227217002422</v>
      </c>
      <c r="M470" s="505">
        <f>100*F470/F471</f>
        <v>0.29388270904893016</v>
      </c>
      <c r="N470" s="24">
        <f>100*M470/J470</f>
        <v>93.37054001009646</v>
      </c>
      <c r="O470" s="24">
        <f>100*M470/I470</f>
        <v>219.68110755877524</v>
      </c>
    </row>
    <row r="471" spans="1:15" ht="19.5" customHeight="1" thickBot="1">
      <c r="A471" s="15" t="s">
        <v>164</v>
      </c>
      <c r="B471" s="35">
        <v>25089522</v>
      </c>
      <c r="C471" s="35">
        <v>27432665</v>
      </c>
      <c r="D471" s="35">
        <v>25943084</v>
      </c>
      <c r="E471" s="35">
        <v>26387770</v>
      </c>
      <c r="F471" s="35">
        <v>26711677</v>
      </c>
      <c r="G471" s="108" t="s">
        <v>107</v>
      </c>
      <c r="H471" s="17" t="s">
        <v>107</v>
      </c>
      <c r="I471" s="506"/>
      <c r="J471" s="506"/>
      <c r="K471" s="506"/>
      <c r="L471" s="506"/>
      <c r="M471" s="506"/>
      <c r="N471" s="17" t="s">
        <v>107</v>
      </c>
      <c r="O471" s="17" t="s">
        <v>107</v>
      </c>
    </row>
    <row r="472" spans="1:15" ht="21" customHeight="1" thickBot="1">
      <c r="A472" s="14" t="s">
        <v>122</v>
      </c>
      <c r="B472" s="35">
        <v>9260</v>
      </c>
      <c r="C472" s="35">
        <v>21617</v>
      </c>
      <c r="D472" s="35">
        <v>18382</v>
      </c>
      <c r="E472" s="35">
        <v>17425</v>
      </c>
      <c r="F472" s="35">
        <v>16738</v>
      </c>
      <c r="G472" s="107">
        <f>100*F472/C472</f>
        <v>77.4298006198825</v>
      </c>
      <c r="H472" s="22">
        <f>100*F472/B472</f>
        <v>180.75593952483803</v>
      </c>
      <c r="I472" s="505">
        <f>100*B472/B473</f>
        <v>0.06014426569891988</v>
      </c>
      <c r="J472" s="505">
        <f>100*C472/C473</f>
        <v>0.1583192337398889</v>
      </c>
      <c r="K472" s="505">
        <f>100*D472/D473</f>
        <v>0.12515937700561738</v>
      </c>
      <c r="L472" s="505">
        <f>100*E472/E473</f>
        <v>0.12170136907579736</v>
      </c>
      <c r="M472" s="505">
        <f>100*F472/F473</f>
        <v>0.11883030878557668</v>
      </c>
      <c r="N472" s="24">
        <f>100*M472/J472</f>
        <v>75.0574052049856</v>
      </c>
      <c r="O472" s="24">
        <f>100*M472/I472</f>
        <v>197.57545861551807</v>
      </c>
    </row>
    <row r="473" spans="1:15" ht="19.5" customHeight="1" thickBot="1">
      <c r="A473" s="15" t="s">
        <v>164</v>
      </c>
      <c r="B473" s="35">
        <v>15396314</v>
      </c>
      <c r="C473" s="35">
        <v>13654058</v>
      </c>
      <c r="D473" s="35">
        <v>14686874</v>
      </c>
      <c r="E473" s="35">
        <v>14317834</v>
      </c>
      <c r="F473" s="35">
        <v>14085632</v>
      </c>
      <c r="G473" s="108" t="s">
        <v>107</v>
      </c>
      <c r="H473" s="17" t="s">
        <v>107</v>
      </c>
      <c r="I473" s="506"/>
      <c r="J473" s="506"/>
      <c r="K473" s="506"/>
      <c r="L473" s="506"/>
      <c r="M473" s="506"/>
      <c r="N473" s="17" t="s">
        <v>107</v>
      </c>
      <c r="O473" s="17" t="s">
        <v>107</v>
      </c>
    </row>
    <row r="474" spans="1:15" ht="19.5" customHeight="1" thickBot="1">
      <c r="A474" s="16" t="s">
        <v>117</v>
      </c>
      <c r="B474" s="28" t="s">
        <v>117</v>
      </c>
      <c r="C474" s="28" t="s">
        <v>117</v>
      </c>
      <c r="D474" s="28" t="s">
        <v>117</v>
      </c>
      <c r="E474" s="28" t="s">
        <v>117</v>
      </c>
      <c r="F474" s="28" t="s">
        <v>117</v>
      </c>
      <c r="G474" s="108" t="s">
        <v>107</v>
      </c>
      <c r="H474" s="17" t="s">
        <v>107</v>
      </c>
      <c r="I474" s="18" t="s">
        <v>117</v>
      </c>
      <c r="J474" s="18" t="s">
        <v>117</v>
      </c>
      <c r="K474" s="18" t="s">
        <v>117</v>
      </c>
      <c r="L474" s="18" t="s">
        <v>117</v>
      </c>
      <c r="M474" s="18" t="s">
        <v>117</v>
      </c>
      <c r="N474" s="17" t="s">
        <v>107</v>
      </c>
      <c r="O474" s="17" t="s">
        <v>107</v>
      </c>
    </row>
    <row r="475" spans="1:15" ht="19.5" customHeight="1" thickBot="1">
      <c r="A475" s="14" t="s">
        <v>118</v>
      </c>
      <c r="B475" s="35">
        <v>58698</v>
      </c>
      <c r="C475" s="35">
        <v>123845</v>
      </c>
      <c r="D475" s="35">
        <v>111060</v>
      </c>
      <c r="E475" s="35">
        <v>110612</v>
      </c>
      <c r="F475" s="35">
        <v>103181</v>
      </c>
      <c r="G475" s="107">
        <f>100*F475/C475</f>
        <v>83.31462715491138</v>
      </c>
      <c r="H475" s="22">
        <f>100*F475/B475</f>
        <v>175.7828205390303</v>
      </c>
      <c r="I475" s="505">
        <f>100*B475/B476</f>
        <v>0.13245037296768625</v>
      </c>
      <c r="J475" s="505">
        <f>100*C475/C476</f>
        <v>0.2787498340600629</v>
      </c>
      <c r="K475" s="505">
        <f>100*D475/D476</f>
        <v>0.2530097936614691</v>
      </c>
      <c r="L475" s="522">
        <f>100*E475/E476</f>
        <v>0.2516967721525051</v>
      </c>
      <c r="M475" s="522">
        <f>100*F475/F476</f>
        <v>0.23442030553634827</v>
      </c>
      <c r="N475" s="24">
        <f>100*M475/J475</f>
        <v>84.09702065897451</v>
      </c>
      <c r="O475" s="24">
        <f>100*M475/I475</f>
        <v>176.9872747685954</v>
      </c>
    </row>
    <row r="476" spans="1:17" ht="19.5" customHeight="1" thickBot="1">
      <c r="A476" s="15" t="s">
        <v>164</v>
      </c>
      <c r="B476" s="35">
        <v>44316976</v>
      </c>
      <c r="C476" s="35">
        <v>44428726</v>
      </c>
      <c r="D476" s="35">
        <v>43895534</v>
      </c>
      <c r="E476" s="35">
        <v>43946531</v>
      </c>
      <c r="F476" s="35">
        <v>44015385</v>
      </c>
      <c r="G476" s="108" t="s">
        <v>107</v>
      </c>
      <c r="H476" s="17" t="s">
        <v>107</v>
      </c>
      <c r="I476" s="506"/>
      <c r="J476" s="506"/>
      <c r="K476" s="506"/>
      <c r="L476" s="506"/>
      <c r="M476" s="506"/>
      <c r="N476" s="17" t="s">
        <v>107</v>
      </c>
      <c r="O476" s="17" t="s">
        <v>107</v>
      </c>
      <c r="Q476" s="169"/>
    </row>
    <row r="477" spans="1:17" ht="19.5" customHeight="1" thickBot="1">
      <c r="A477" s="14" t="s">
        <v>119</v>
      </c>
      <c r="B477" s="35">
        <v>72122</v>
      </c>
      <c r="C477" s="35">
        <v>613706</v>
      </c>
      <c r="D477" s="35">
        <v>760913</v>
      </c>
      <c r="E477" s="35">
        <v>130159</v>
      </c>
      <c r="F477" s="35">
        <v>205316</v>
      </c>
      <c r="G477" s="107">
        <f>100*F477/C477</f>
        <v>33.45510716857909</v>
      </c>
      <c r="H477" s="22">
        <f>100*F477/B477</f>
        <v>284.67873880369376</v>
      </c>
      <c r="I477" s="505">
        <f>100*B477/B478</f>
        <v>0.1390518645601446</v>
      </c>
      <c r="J477" s="505">
        <f>100*C477/C478</f>
        <v>1.3935410763277243</v>
      </c>
      <c r="K477" s="505">
        <f>100*D477/D478</f>
        <v>1.705362845325874</v>
      </c>
      <c r="L477" s="505">
        <f>100*E477/E478</f>
        <v>0.2898627023228144</v>
      </c>
      <c r="M477" s="505">
        <f>100*F477/F478</f>
        <v>0.45240015163147945</v>
      </c>
      <c r="N477" s="24">
        <f>100*M477/J477</f>
        <v>32.46407008135344</v>
      </c>
      <c r="O477" s="24">
        <f>100*M477/I477</f>
        <v>325.34633970032183</v>
      </c>
      <c r="Q477" s="169"/>
    </row>
    <row r="478" spans="1:17" ht="19.5" customHeight="1" thickBot="1">
      <c r="A478" s="15" t="s">
        <v>164</v>
      </c>
      <c r="B478" s="35">
        <v>51866978</v>
      </c>
      <c r="C478" s="35">
        <v>44039319</v>
      </c>
      <c r="D478" s="35">
        <v>44618833</v>
      </c>
      <c r="E478" s="35">
        <v>44903673</v>
      </c>
      <c r="F478" s="35">
        <v>45383716</v>
      </c>
      <c r="G478" s="108" t="s">
        <v>107</v>
      </c>
      <c r="H478" s="17" t="s">
        <v>107</v>
      </c>
      <c r="I478" s="506"/>
      <c r="J478" s="506"/>
      <c r="K478" s="506"/>
      <c r="L478" s="506"/>
      <c r="M478" s="506"/>
      <c r="N478" s="17" t="s">
        <v>107</v>
      </c>
      <c r="O478" s="17" t="s">
        <v>107</v>
      </c>
      <c r="Q478" s="169"/>
    </row>
    <row r="479" spans="1:17" ht="19.5" customHeight="1" thickBot="1">
      <c r="A479" s="20" t="s">
        <v>120</v>
      </c>
      <c r="B479" s="43">
        <v>130820</v>
      </c>
      <c r="C479" s="43">
        <v>737551</v>
      </c>
      <c r="D479" s="43">
        <v>871973</v>
      </c>
      <c r="E479" s="43">
        <v>240771</v>
      </c>
      <c r="F479" s="43">
        <v>308497</v>
      </c>
      <c r="G479" s="109">
        <f>100*F479/C479</f>
        <v>41.82720923705615</v>
      </c>
      <c r="H479" s="23">
        <f>100*F479/B479</f>
        <v>235.81791774957958</v>
      </c>
      <c r="I479" s="503">
        <f>100*B479/B480</f>
        <v>0.13601021226471932</v>
      </c>
      <c r="J479" s="503">
        <f>100*C479/C480</f>
        <v>0.8336919844899929</v>
      </c>
      <c r="K479" s="503">
        <f>100*D479/D480</f>
        <v>0.9851203025606001</v>
      </c>
      <c r="L479" s="503">
        <f>100*E479/E480</f>
        <v>0.2709853091614736</v>
      </c>
      <c r="M479" s="503">
        <f>100*F479/F480</f>
        <v>0.3450784141554175</v>
      </c>
      <c r="N479" s="25">
        <f>100*M479/J479</f>
        <v>41.391595526316294</v>
      </c>
      <c r="O479" s="25">
        <f>100*M479/I479</f>
        <v>253.71507654424113</v>
      </c>
      <c r="Q479" s="169"/>
    </row>
    <row r="480" spans="1:17" ht="19.5" customHeight="1" thickBot="1">
      <c r="A480" s="15" t="s">
        <v>164</v>
      </c>
      <c r="B480" s="43">
        <v>96183954</v>
      </c>
      <c r="C480" s="43">
        <v>88468045</v>
      </c>
      <c r="D480" s="43">
        <v>88514367</v>
      </c>
      <c r="E480" s="43">
        <v>88850204</v>
      </c>
      <c r="F480" s="43">
        <v>89399101</v>
      </c>
      <c r="G480" s="106" t="s">
        <v>107</v>
      </c>
      <c r="H480" s="13" t="s">
        <v>107</v>
      </c>
      <c r="I480" s="504"/>
      <c r="J480" s="504"/>
      <c r="K480" s="504"/>
      <c r="L480" s="504"/>
      <c r="M480" s="504"/>
      <c r="N480" s="13" t="s">
        <v>107</v>
      </c>
      <c r="O480" s="13" t="s">
        <v>107</v>
      </c>
      <c r="Q480" s="169"/>
    </row>
    <row r="481" spans="1:17" ht="15.75" customHeight="1">
      <c r="A481" s="568" t="s">
        <v>274</v>
      </c>
      <c r="B481" s="568"/>
      <c r="C481" s="568"/>
      <c r="D481" s="568"/>
      <c r="E481" s="568"/>
      <c r="F481" s="568"/>
      <c r="G481" s="568"/>
      <c r="H481" s="568"/>
      <c r="I481" s="568"/>
      <c r="J481" s="568"/>
      <c r="K481" s="568"/>
      <c r="L481" s="568"/>
      <c r="M481" s="568"/>
      <c r="N481" s="568"/>
      <c r="O481" s="568"/>
      <c r="Q481" s="169"/>
    </row>
    <row r="482" spans="1:17" ht="15.75" customHeight="1" thickBot="1">
      <c r="A482" s="388"/>
      <c r="B482" s="388"/>
      <c r="C482" s="388"/>
      <c r="D482" s="388"/>
      <c r="E482" s="388"/>
      <c r="F482" s="388"/>
      <c r="G482" s="388"/>
      <c r="H482" s="388"/>
      <c r="I482" s="388"/>
      <c r="J482" s="388"/>
      <c r="K482" s="388"/>
      <c r="L482" s="388"/>
      <c r="M482" s="388"/>
      <c r="N482" s="388"/>
      <c r="O482" s="388"/>
      <c r="Q482" s="169"/>
    </row>
    <row r="483" spans="1:15" ht="18" customHeight="1" thickBot="1">
      <c r="A483" s="490" t="s">
        <v>67</v>
      </c>
      <c r="B483" s="492" t="s">
        <v>166</v>
      </c>
      <c r="C483" s="493"/>
      <c r="D483" s="493"/>
      <c r="E483" s="493"/>
      <c r="F483" s="494"/>
      <c r="G483" s="105" t="s">
        <v>121</v>
      </c>
      <c r="H483" s="11" t="s">
        <v>168</v>
      </c>
      <c r="I483" s="418" t="s">
        <v>253</v>
      </c>
      <c r="J483" s="411"/>
      <c r="K483" s="411"/>
      <c r="L483" s="411"/>
      <c r="M483" s="412"/>
      <c r="N483" s="11" t="s">
        <v>121</v>
      </c>
      <c r="O483" s="11" t="s">
        <v>168</v>
      </c>
    </row>
    <row r="484" spans="1:16" ht="18" customHeight="1" thickBot="1">
      <c r="A484" s="491"/>
      <c r="B484" s="12">
        <v>2003</v>
      </c>
      <c r="C484" s="12" t="s">
        <v>104</v>
      </c>
      <c r="D484" s="12">
        <v>2009</v>
      </c>
      <c r="E484" s="12">
        <v>2011</v>
      </c>
      <c r="F484" s="12">
        <v>2013</v>
      </c>
      <c r="G484" s="106" t="s">
        <v>114</v>
      </c>
      <c r="H484" s="13" t="s">
        <v>114</v>
      </c>
      <c r="I484" s="12">
        <v>2003</v>
      </c>
      <c r="J484" s="12">
        <v>2007</v>
      </c>
      <c r="K484" s="12">
        <v>2009</v>
      </c>
      <c r="L484" s="12">
        <v>2011</v>
      </c>
      <c r="M484" s="12">
        <v>2013</v>
      </c>
      <c r="N484" s="13" t="s">
        <v>114</v>
      </c>
      <c r="O484" s="13" t="s">
        <v>114</v>
      </c>
      <c r="P484" s="9"/>
    </row>
    <row r="485" spans="1:15" ht="18" customHeight="1" thickBot="1">
      <c r="A485" s="14" t="s">
        <v>115</v>
      </c>
      <c r="B485" s="35">
        <v>1621</v>
      </c>
      <c r="C485" s="35">
        <v>3063</v>
      </c>
      <c r="D485" s="35">
        <v>2686</v>
      </c>
      <c r="E485" s="35">
        <v>3640</v>
      </c>
      <c r="F485" s="35">
        <v>3649</v>
      </c>
      <c r="G485" s="107">
        <f>100*F485/C485</f>
        <v>119.13157035586026</v>
      </c>
      <c r="H485" s="22">
        <f>100*F485/B485</f>
        <v>225.10795805058606</v>
      </c>
      <c r="I485" s="496">
        <f>3000*B485/B486</f>
        <v>0.9944036931372036</v>
      </c>
      <c r="J485" s="496">
        <f>3000*C485/C486</f>
        <v>1.7957886031035541</v>
      </c>
      <c r="K485" s="496">
        <f>3000*D485/D486</f>
        <v>1.5640904400649394</v>
      </c>
      <c r="L485" s="496">
        <f>3000*E485/E486</f>
        <v>2.09245188222945</v>
      </c>
      <c r="M485" s="496">
        <f>3000*F485/F486</f>
        <v>2.1066608934112723</v>
      </c>
      <c r="N485" s="24">
        <f>100*M485/J485</f>
        <v>117.31118516792321</v>
      </c>
      <c r="O485" s="24">
        <f>100*M485/I485</f>
        <v>211.85167633127486</v>
      </c>
    </row>
    <row r="486" spans="1:15" ht="18" customHeight="1" thickBot="1">
      <c r="A486" s="15" t="s">
        <v>125</v>
      </c>
      <c r="B486" s="35">
        <v>4890368</v>
      </c>
      <c r="C486" s="35">
        <v>5116972</v>
      </c>
      <c r="D486" s="35">
        <v>5151876</v>
      </c>
      <c r="E486" s="35">
        <v>5218758</v>
      </c>
      <c r="F486" s="35">
        <v>5196375</v>
      </c>
      <c r="G486" s="108" t="s">
        <v>107</v>
      </c>
      <c r="H486" s="17" t="s">
        <v>107</v>
      </c>
      <c r="I486" s="497"/>
      <c r="J486" s="497"/>
      <c r="K486" s="497"/>
      <c r="L486" s="497"/>
      <c r="M486" s="497"/>
      <c r="N486" s="17" t="s">
        <v>107</v>
      </c>
      <c r="O486" s="17" t="s">
        <v>107</v>
      </c>
    </row>
    <row r="487" spans="1:15" ht="24" customHeight="1" thickBot="1">
      <c r="A487" s="14" t="s">
        <v>122</v>
      </c>
      <c r="B487" s="35">
        <v>1227</v>
      </c>
      <c r="C487" s="35">
        <v>2346</v>
      </c>
      <c r="D487" s="35">
        <v>5745</v>
      </c>
      <c r="E487" s="35">
        <v>6457</v>
      </c>
      <c r="F487" s="35">
        <v>6891</v>
      </c>
      <c r="G487" s="107">
        <f>100*F487/C487</f>
        <v>293.7340153452685</v>
      </c>
      <c r="H487" s="22">
        <f>100*F487/B487</f>
        <v>561.6136919315403</v>
      </c>
      <c r="I487" s="496">
        <f>3000*B487/B488</f>
        <v>1.1459892555334998</v>
      </c>
      <c r="J487" s="496">
        <f>3000*C487/C488</f>
        <v>2.3259587639700463</v>
      </c>
      <c r="K487" s="496">
        <f>3000*D487/D488</f>
        <v>5.801039979885689</v>
      </c>
      <c r="L487" s="496">
        <f>3000*E487/E488</f>
        <v>6.744805340412285</v>
      </c>
      <c r="M487" s="496">
        <f>3000*F487/F488</f>
        <v>7.297968797326655</v>
      </c>
      <c r="N487" s="24">
        <f>100*M487/J487</f>
        <v>313.76174463515287</v>
      </c>
      <c r="O487" s="24">
        <f>100*M487/I487</f>
        <v>636.8269826342467</v>
      </c>
    </row>
    <row r="488" spans="1:15" ht="21" customHeight="1" thickBot="1">
      <c r="A488" s="15" t="s">
        <v>125</v>
      </c>
      <c r="B488" s="35">
        <v>3212072</v>
      </c>
      <c r="C488" s="98">
        <v>3025849</v>
      </c>
      <c r="D488" s="35">
        <v>2971019</v>
      </c>
      <c r="E488" s="35">
        <v>2871988</v>
      </c>
      <c r="F488" s="35">
        <v>2832706</v>
      </c>
      <c r="G488" s="108" t="s">
        <v>107</v>
      </c>
      <c r="H488" s="17" t="s">
        <v>107</v>
      </c>
      <c r="I488" s="497"/>
      <c r="J488" s="497"/>
      <c r="K488" s="497"/>
      <c r="L488" s="497"/>
      <c r="M488" s="497"/>
      <c r="N488" s="17" t="s">
        <v>107</v>
      </c>
      <c r="O488" s="17" t="s">
        <v>107</v>
      </c>
    </row>
    <row r="489" spans="1:15" ht="21" customHeight="1" thickBot="1">
      <c r="A489" s="16" t="s">
        <v>117</v>
      </c>
      <c r="B489" s="28" t="s">
        <v>117</v>
      </c>
      <c r="C489" s="28" t="s">
        <v>117</v>
      </c>
      <c r="D489" s="28" t="s">
        <v>117</v>
      </c>
      <c r="E489" s="28" t="s">
        <v>117</v>
      </c>
      <c r="F489" s="28" t="s">
        <v>117</v>
      </c>
      <c r="G489" s="108" t="s">
        <v>107</v>
      </c>
      <c r="H489" s="17" t="s">
        <v>107</v>
      </c>
      <c r="I489" s="338" t="s">
        <v>117</v>
      </c>
      <c r="J489" s="338" t="s">
        <v>117</v>
      </c>
      <c r="K489" s="338" t="s">
        <v>117</v>
      </c>
      <c r="L489" s="338" t="s">
        <v>117</v>
      </c>
      <c r="M489" s="338" t="s">
        <v>117</v>
      </c>
      <c r="N489" s="17" t="s">
        <v>107</v>
      </c>
      <c r="O489" s="17" t="s">
        <v>107</v>
      </c>
    </row>
    <row r="490" spans="1:15" ht="21" customHeight="1" thickBot="1">
      <c r="A490" s="14" t="s">
        <v>118</v>
      </c>
      <c r="B490" s="35">
        <v>3208</v>
      </c>
      <c r="C490" s="35">
        <v>6021</v>
      </c>
      <c r="D490" s="35">
        <v>8935</v>
      </c>
      <c r="E490" s="35">
        <v>10615</v>
      </c>
      <c r="F490" s="35">
        <v>10944</v>
      </c>
      <c r="G490" s="107">
        <f>100*F490/C490</f>
        <v>181.76382660687594</v>
      </c>
      <c r="H490" s="22">
        <f>100*F490/B490</f>
        <v>341.1471321695761</v>
      </c>
      <c r="I490" s="415">
        <f>3000*B490/B491</f>
        <v>0.9798629210055771</v>
      </c>
      <c r="J490" s="415">
        <f>3000*C490/C491</f>
        <v>1.8358668187018756</v>
      </c>
      <c r="K490" s="415">
        <f>3000*D490/D491</f>
        <v>2.725441162041483</v>
      </c>
      <c r="L490" s="415">
        <f>3000*E490/E491</f>
        <v>3.2414090953460817</v>
      </c>
      <c r="M490" s="415">
        <f>3000*F490/F491</f>
        <v>3.3622836001012617</v>
      </c>
      <c r="N490" s="24">
        <f>100*M490/J490</f>
        <v>183.14420010481484</v>
      </c>
      <c r="O490" s="24">
        <f>100*M490/I490</f>
        <v>343.1381602490624</v>
      </c>
    </row>
    <row r="491" spans="1:15" ht="21" customHeight="1" thickBot="1">
      <c r="A491" s="15" t="s">
        <v>125</v>
      </c>
      <c r="B491" s="35">
        <v>9821782</v>
      </c>
      <c r="C491" s="98">
        <v>9838949</v>
      </c>
      <c r="D491" s="35">
        <v>9835105</v>
      </c>
      <c r="E491" s="35">
        <v>9824431</v>
      </c>
      <c r="F491" s="35">
        <v>9764792</v>
      </c>
      <c r="G491" s="108" t="s">
        <v>107</v>
      </c>
      <c r="H491" s="17" t="s">
        <v>107</v>
      </c>
      <c r="I491" s="497"/>
      <c r="J491" s="497"/>
      <c r="K491" s="497"/>
      <c r="L491" s="497"/>
      <c r="M491" s="497"/>
      <c r="N491" s="17" t="s">
        <v>107</v>
      </c>
      <c r="O491" s="17" t="s">
        <v>107</v>
      </c>
    </row>
    <row r="492" spans="1:15" ht="21" customHeight="1" thickBot="1">
      <c r="A492" s="16" t="s">
        <v>117</v>
      </c>
      <c r="B492" s="28" t="s">
        <v>117</v>
      </c>
      <c r="C492" s="28" t="s">
        <v>117</v>
      </c>
      <c r="D492" s="28" t="s">
        <v>117</v>
      </c>
      <c r="E492" s="28" t="s">
        <v>117</v>
      </c>
      <c r="F492" s="28" t="s">
        <v>117</v>
      </c>
      <c r="G492" s="108" t="s">
        <v>107</v>
      </c>
      <c r="H492" s="17" t="s">
        <v>107</v>
      </c>
      <c r="I492" s="338" t="s">
        <v>117</v>
      </c>
      <c r="J492" s="338" t="s">
        <v>117</v>
      </c>
      <c r="K492" s="338" t="s">
        <v>117</v>
      </c>
      <c r="L492" s="338" t="s">
        <v>117</v>
      </c>
      <c r="M492" s="338" t="s">
        <v>117</v>
      </c>
      <c r="N492" s="17" t="s">
        <v>107</v>
      </c>
      <c r="O492" s="17" t="s">
        <v>107</v>
      </c>
    </row>
    <row r="493" spans="1:15" ht="21" customHeight="1" thickBot="1">
      <c r="A493" s="20" t="s">
        <v>120</v>
      </c>
      <c r="B493" s="43">
        <v>4910</v>
      </c>
      <c r="C493" s="43">
        <v>9085</v>
      </c>
      <c r="D493" s="43">
        <v>12292</v>
      </c>
      <c r="E493" s="43">
        <v>14342</v>
      </c>
      <c r="F493" s="43">
        <v>14589</v>
      </c>
      <c r="G493" s="109">
        <f>100*F493/C493</f>
        <v>160.58337919647772</v>
      </c>
      <c r="H493" s="23">
        <f>100*F493/B493</f>
        <v>297.1283095723014</v>
      </c>
      <c r="I493" s="416">
        <f>3000*B493/B494</f>
        <v>1.499727849793449</v>
      </c>
      <c r="J493" s="416">
        <f>3000*C493/C494</f>
        <v>2.770112946006733</v>
      </c>
      <c r="K493" s="416">
        <f>3000*D493/D494</f>
        <v>3.7494261627100065</v>
      </c>
      <c r="L493" s="416">
        <f>3000*E493/E494</f>
        <v>4.379490272769996</v>
      </c>
      <c r="M493" s="416">
        <f>3000*F493/F494</f>
        <v>4.482123121516567</v>
      </c>
      <c r="N493" s="25">
        <f>100*M493/J493</f>
        <v>161.80290150182464</v>
      </c>
      <c r="O493" s="25">
        <f>100*M493/I493</f>
        <v>298.86243174945844</v>
      </c>
    </row>
    <row r="494" spans="1:15" ht="21" customHeight="1" thickBot="1">
      <c r="A494" s="15" t="s">
        <v>125</v>
      </c>
      <c r="B494" s="43">
        <v>9821782</v>
      </c>
      <c r="C494" s="104">
        <v>9838949</v>
      </c>
      <c r="D494" s="43">
        <v>9835105</v>
      </c>
      <c r="E494" s="43">
        <v>9824431</v>
      </c>
      <c r="F494" s="43">
        <v>9764792</v>
      </c>
      <c r="G494" s="106" t="s">
        <v>107</v>
      </c>
      <c r="H494" s="13" t="s">
        <v>107</v>
      </c>
      <c r="I494" s="417"/>
      <c r="J494" s="417"/>
      <c r="K494" s="417"/>
      <c r="L494" s="417"/>
      <c r="M494" s="417"/>
      <c r="N494" s="13" t="s">
        <v>107</v>
      </c>
      <c r="O494" s="13" t="s">
        <v>107</v>
      </c>
    </row>
    <row r="495" spans="1:34" ht="21" customHeight="1">
      <c r="A495" s="495" t="s">
        <v>7</v>
      </c>
      <c r="B495" s="495"/>
      <c r="C495" s="495"/>
      <c r="D495" s="495"/>
      <c r="E495" s="495"/>
      <c r="F495" s="495"/>
      <c r="G495" s="495"/>
      <c r="H495" s="495"/>
      <c r="I495" s="495"/>
      <c r="J495" s="495"/>
      <c r="K495" s="495"/>
      <c r="L495" s="495"/>
      <c r="M495" s="495"/>
      <c r="N495" s="495"/>
      <c r="O495" s="495"/>
      <c r="AD495" s="99"/>
      <c r="AE495" s="99"/>
      <c r="AF495" s="99"/>
      <c r="AG495" s="99"/>
      <c r="AH495" s="99"/>
    </row>
    <row r="496" spans="1:17" ht="15.75" customHeight="1" thickBot="1">
      <c r="A496" s="388"/>
      <c r="B496" s="388"/>
      <c r="C496" s="388"/>
      <c r="D496" s="388"/>
      <c r="E496" s="388"/>
      <c r="F496" s="388"/>
      <c r="G496" s="388"/>
      <c r="H496" s="388"/>
      <c r="I496" s="388"/>
      <c r="J496" s="388"/>
      <c r="K496" s="388"/>
      <c r="L496" s="388"/>
      <c r="M496" s="388"/>
      <c r="N496" s="388"/>
      <c r="O496" s="388"/>
      <c r="Q496" s="169"/>
    </row>
    <row r="497" spans="1:17" ht="24" customHeight="1" thickBot="1">
      <c r="A497" s="490" t="s">
        <v>68</v>
      </c>
      <c r="B497" s="492" t="s">
        <v>166</v>
      </c>
      <c r="C497" s="493"/>
      <c r="D497" s="493"/>
      <c r="E497" s="493"/>
      <c r="F497" s="494"/>
      <c r="G497" s="105" t="s">
        <v>121</v>
      </c>
      <c r="H497" s="11" t="s">
        <v>168</v>
      </c>
      <c r="I497" s="418" t="s">
        <v>167</v>
      </c>
      <c r="J497" s="411"/>
      <c r="K497" s="411"/>
      <c r="L497" s="411"/>
      <c r="M497" s="412"/>
      <c r="N497" s="11" t="s">
        <v>121</v>
      </c>
      <c r="O497" s="11" t="s">
        <v>168</v>
      </c>
      <c r="Q497" s="169"/>
    </row>
    <row r="498" spans="1:17" ht="19.5" customHeight="1" thickBot="1">
      <c r="A498" s="491"/>
      <c r="B498" s="12">
        <v>2003</v>
      </c>
      <c r="C498" s="12" t="s">
        <v>104</v>
      </c>
      <c r="D498" s="12">
        <v>2009</v>
      </c>
      <c r="E498" s="12">
        <v>2011</v>
      </c>
      <c r="F498" s="12">
        <v>2013</v>
      </c>
      <c r="G498" s="106" t="s">
        <v>114</v>
      </c>
      <c r="H498" s="13" t="s">
        <v>114</v>
      </c>
      <c r="I498" s="12">
        <v>2003</v>
      </c>
      <c r="J498" s="12">
        <v>2007</v>
      </c>
      <c r="K498" s="12">
        <v>2009</v>
      </c>
      <c r="L498" s="12">
        <v>2011</v>
      </c>
      <c r="M498" s="12">
        <v>2013</v>
      </c>
      <c r="N498" s="13" t="s">
        <v>114</v>
      </c>
      <c r="O498" s="13" t="s">
        <v>114</v>
      </c>
      <c r="Q498" s="293"/>
    </row>
    <row r="499" spans="1:17" ht="19.5" customHeight="1" thickBot="1">
      <c r="A499" s="14" t="s">
        <v>115</v>
      </c>
      <c r="B499" s="35">
        <v>1621</v>
      </c>
      <c r="C499" s="35">
        <v>3063</v>
      </c>
      <c r="D499" s="35">
        <v>2686</v>
      </c>
      <c r="E499" s="35">
        <v>3640</v>
      </c>
      <c r="F499" s="35">
        <v>3649</v>
      </c>
      <c r="G499" s="107">
        <f>100*F499/C499</f>
        <v>119.13157035586026</v>
      </c>
      <c r="H499" s="22">
        <f>100*F499/B499</f>
        <v>225.10795805058606</v>
      </c>
      <c r="I499" s="406">
        <f>10000*B499/B500</f>
        <v>3.3146789771240117</v>
      </c>
      <c r="J499" s="406">
        <f>10000*C499/C500</f>
        <v>5.9859620103451805</v>
      </c>
      <c r="K499" s="406">
        <f>10000*D499/D500</f>
        <v>5.2136348002164645</v>
      </c>
      <c r="L499" s="406">
        <f>10000*E499/E500</f>
        <v>6.9748396074315</v>
      </c>
      <c r="M499" s="406">
        <f>10000*F499/F500</f>
        <v>7.0222029780375745</v>
      </c>
      <c r="N499" s="24">
        <f>100*M499/J499</f>
        <v>117.31118516792324</v>
      </c>
      <c r="O499" s="24">
        <f>100*M499/I499</f>
        <v>211.8516763312749</v>
      </c>
      <c r="Q499" s="169"/>
    </row>
    <row r="500" spans="1:17" ht="19.5" customHeight="1" thickBot="1">
      <c r="A500" s="15" t="s">
        <v>125</v>
      </c>
      <c r="B500" s="35">
        <v>4890368</v>
      </c>
      <c r="C500" s="35">
        <v>5116972</v>
      </c>
      <c r="D500" s="35">
        <v>5151876</v>
      </c>
      <c r="E500" s="35">
        <v>5218758</v>
      </c>
      <c r="F500" s="35">
        <v>5196375</v>
      </c>
      <c r="G500" s="108" t="s">
        <v>107</v>
      </c>
      <c r="H500" s="17" t="s">
        <v>107</v>
      </c>
      <c r="I500" s="405"/>
      <c r="J500" s="405"/>
      <c r="K500" s="405"/>
      <c r="L500" s="405"/>
      <c r="M500" s="405"/>
      <c r="N500" s="17" t="s">
        <v>107</v>
      </c>
      <c r="O500" s="17" t="s">
        <v>107</v>
      </c>
      <c r="Q500" s="169"/>
    </row>
    <row r="501" spans="1:17" ht="21" customHeight="1" thickBot="1">
      <c r="A501" s="14" t="s">
        <v>122</v>
      </c>
      <c r="B501" s="35">
        <v>1227</v>
      </c>
      <c r="C501" s="35">
        <v>2346</v>
      </c>
      <c r="D501" s="35">
        <v>5745</v>
      </c>
      <c r="E501" s="35">
        <v>6457</v>
      </c>
      <c r="F501" s="35">
        <v>6891</v>
      </c>
      <c r="G501" s="107">
        <f>100*F501/C501</f>
        <v>293.7340153452685</v>
      </c>
      <c r="H501" s="22">
        <f>100*F501/B501</f>
        <v>561.6136919315403</v>
      </c>
      <c r="I501" s="406">
        <f>10000*B501/B502</f>
        <v>3.819964185111666</v>
      </c>
      <c r="J501" s="406">
        <f>10000*C501/C502</f>
        <v>7.7531958799001535</v>
      </c>
      <c r="K501" s="406">
        <f>10000*D501/D502</f>
        <v>19.336799932952296</v>
      </c>
      <c r="L501" s="406">
        <f>10000*E501/E502</f>
        <v>22.482684468040954</v>
      </c>
      <c r="M501" s="406">
        <f>10000*F501/F502</f>
        <v>24.326562657755517</v>
      </c>
      <c r="N501" s="24">
        <f>100*M501/J501</f>
        <v>313.7617446351529</v>
      </c>
      <c r="O501" s="24">
        <f>100*M501/I501</f>
        <v>636.8269826342467</v>
      </c>
      <c r="Q501" s="169"/>
    </row>
    <row r="502" spans="1:17" ht="19.5" customHeight="1" thickBot="1">
      <c r="A502" s="15" t="s">
        <v>125</v>
      </c>
      <c r="B502" s="35">
        <v>3212072</v>
      </c>
      <c r="C502" s="98">
        <v>3025849</v>
      </c>
      <c r="D502" s="35">
        <v>2971019</v>
      </c>
      <c r="E502" s="35">
        <v>2871988</v>
      </c>
      <c r="F502" s="35">
        <v>2832706</v>
      </c>
      <c r="G502" s="108" t="s">
        <v>107</v>
      </c>
      <c r="H502" s="17" t="s">
        <v>107</v>
      </c>
      <c r="I502" s="405"/>
      <c r="J502" s="405"/>
      <c r="K502" s="405"/>
      <c r="L502" s="405"/>
      <c r="M502" s="405"/>
      <c r="N502" s="17" t="s">
        <v>107</v>
      </c>
      <c r="O502" s="17" t="s">
        <v>107</v>
      </c>
      <c r="Q502" s="169"/>
    </row>
    <row r="503" spans="1:15" ht="19.5" customHeight="1" thickBot="1">
      <c r="A503" s="16" t="s">
        <v>117</v>
      </c>
      <c r="B503" s="28" t="s">
        <v>117</v>
      </c>
      <c r="C503" s="28" t="s">
        <v>117</v>
      </c>
      <c r="D503" s="28" t="s">
        <v>117</v>
      </c>
      <c r="E503" s="28" t="s">
        <v>117</v>
      </c>
      <c r="F503" s="28" t="s">
        <v>117</v>
      </c>
      <c r="G503" s="108" t="s">
        <v>107</v>
      </c>
      <c r="H503" s="17" t="s">
        <v>107</v>
      </c>
      <c r="I503" s="18" t="s">
        <v>117</v>
      </c>
      <c r="J503" s="18" t="s">
        <v>117</v>
      </c>
      <c r="K503" s="18" t="s">
        <v>117</v>
      </c>
      <c r="L503" s="18" t="s">
        <v>117</v>
      </c>
      <c r="M503" s="18" t="s">
        <v>117</v>
      </c>
      <c r="N503" s="17" t="s">
        <v>107</v>
      </c>
      <c r="O503" s="17" t="s">
        <v>107</v>
      </c>
    </row>
    <row r="504" spans="1:15" ht="19.5" customHeight="1" thickBot="1">
      <c r="A504" s="14" t="s">
        <v>118</v>
      </c>
      <c r="B504" s="35">
        <v>3208</v>
      </c>
      <c r="C504" s="35">
        <v>6021</v>
      </c>
      <c r="D504" s="35">
        <v>8935</v>
      </c>
      <c r="E504" s="35">
        <v>10615</v>
      </c>
      <c r="F504" s="35">
        <v>10944</v>
      </c>
      <c r="G504" s="107">
        <f>100*F504/C504</f>
        <v>181.76382660687594</v>
      </c>
      <c r="H504" s="22">
        <f>100*F504/B504</f>
        <v>341.1471321695761</v>
      </c>
      <c r="I504" s="406">
        <f>10000*B504/B505</f>
        <v>3.266209736685257</v>
      </c>
      <c r="J504" s="406">
        <f>10000*C504/C505</f>
        <v>6.119556062339585</v>
      </c>
      <c r="K504" s="406">
        <f>10000*D504/D505</f>
        <v>9.08480387347161</v>
      </c>
      <c r="L504" s="404">
        <f>10000*E504/E505</f>
        <v>10.804696984486938</v>
      </c>
      <c r="M504" s="404">
        <f>10000*F504/F505</f>
        <v>11.207612000337539</v>
      </c>
      <c r="N504" s="24">
        <f>100*M504/J504</f>
        <v>183.14420010481487</v>
      </c>
      <c r="O504" s="24">
        <f>100*M504/I504</f>
        <v>343.1381602490625</v>
      </c>
    </row>
    <row r="505" spans="1:34" ht="19.5" customHeight="1" thickBot="1">
      <c r="A505" s="15" t="s">
        <v>125</v>
      </c>
      <c r="B505" s="35">
        <v>9821782</v>
      </c>
      <c r="C505" s="98">
        <v>9838949</v>
      </c>
      <c r="D505" s="35">
        <v>9835105</v>
      </c>
      <c r="E505" s="35">
        <v>9824431</v>
      </c>
      <c r="F505" s="35">
        <v>9764792</v>
      </c>
      <c r="G505" s="108" t="s">
        <v>107</v>
      </c>
      <c r="H505" s="17" t="s">
        <v>107</v>
      </c>
      <c r="I505" s="405"/>
      <c r="J505" s="405"/>
      <c r="K505" s="405"/>
      <c r="L505" s="405"/>
      <c r="M505" s="405"/>
      <c r="N505" s="17" t="s">
        <v>107</v>
      </c>
      <c r="O505" s="17" t="s">
        <v>107</v>
      </c>
      <c r="AD505" s="99"/>
      <c r="AE505" s="99"/>
      <c r="AF505" s="99"/>
      <c r="AG505" s="99"/>
      <c r="AH505" s="99"/>
    </row>
    <row r="506" spans="1:15" ht="19.5" customHeight="1" thickBot="1">
      <c r="A506" s="16" t="s">
        <v>117</v>
      </c>
      <c r="B506" s="28" t="s">
        <v>117</v>
      </c>
      <c r="C506" s="28" t="s">
        <v>117</v>
      </c>
      <c r="D506" s="28" t="s">
        <v>117</v>
      </c>
      <c r="E506" s="28" t="s">
        <v>117</v>
      </c>
      <c r="F506" s="28" t="s">
        <v>117</v>
      </c>
      <c r="G506" s="108" t="s">
        <v>107</v>
      </c>
      <c r="H506" s="17" t="s">
        <v>107</v>
      </c>
      <c r="I506" s="18" t="s">
        <v>117</v>
      </c>
      <c r="J506" s="18" t="s">
        <v>117</v>
      </c>
      <c r="K506" s="18" t="s">
        <v>117</v>
      </c>
      <c r="L506" s="18" t="s">
        <v>117</v>
      </c>
      <c r="M506" s="18" t="s">
        <v>117</v>
      </c>
      <c r="N506" s="17" t="s">
        <v>107</v>
      </c>
      <c r="O506" s="17" t="s">
        <v>107</v>
      </c>
    </row>
    <row r="507" spans="1:15" ht="19.5" customHeight="1" thickBot="1">
      <c r="A507" s="20" t="s">
        <v>120</v>
      </c>
      <c r="B507" s="43">
        <v>4910</v>
      </c>
      <c r="C507" s="43">
        <v>9085</v>
      </c>
      <c r="D507" s="43">
        <v>12292</v>
      </c>
      <c r="E507" s="43">
        <v>14342</v>
      </c>
      <c r="F507" s="43">
        <v>14589</v>
      </c>
      <c r="G507" s="109">
        <f>100*F507/C507</f>
        <v>160.58337919647772</v>
      </c>
      <c r="H507" s="23">
        <f>100*F507/B507</f>
        <v>297.1283095723014</v>
      </c>
      <c r="I507" s="502">
        <f>10000*B507/B508</f>
        <v>4.99909283264483</v>
      </c>
      <c r="J507" s="502">
        <f>10000*C507/C508</f>
        <v>9.233709820022444</v>
      </c>
      <c r="K507" s="502">
        <f>10000*D507/D508</f>
        <v>12.498087209033356</v>
      </c>
      <c r="L507" s="413">
        <f>10000*E507/E508</f>
        <v>14.598300909233318</v>
      </c>
      <c r="M507" s="413">
        <f>10000*F507/F508</f>
        <v>14.940410405055223</v>
      </c>
      <c r="N507" s="25">
        <f>100*M507/J507</f>
        <v>161.8029015018246</v>
      </c>
      <c r="O507" s="25">
        <f>100*M507/I507</f>
        <v>298.86243174945844</v>
      </c>
    </row>
    <row r="508" spans="1:15" ht="19.5" customHeight="1" thickBot="1">
      <c r="A508" s="15" t="s">
        <v>125</v>
      </c>
      <c r="B508" s="43">
        <v>9821782</v>
      </c>
      <c r="C508" s="104">
        <v>9838949</v>
      </c>
      <c r="D508" s="43">
        <v>9835105</v>
      </c>
      <c r="E508" s="43">
        <v>9824431</v>
      </c>
      <c r="F508" s="43">
        <v>9764792</v>
      </c>
      <c r="G508" s="106" t="s">
        <v>107</v>
      </c>
      <c r="H508" s="13" t="s">
        <v>107</v>
      </c>
      <c r="I508" s="414"/>
      <c r="J508" s="414"/>
      <c r="K508" s="414"/>
      <c r="L508" s="414"/>
      <c r="M508" s="414"/>
      <c r="N508" s="13" t="s">
        <v>107</v>
      </c>
      <c r="O508" s="13" t="s">
        <v>107</v>
      </c>
    </row>
    <row r="509" spans="1:35" ht="30.75" customHeight="1">
      <c r="A509" s="495" t="s">
        <v>7</v>
      </c>
      <c r="B509" s="495"/>
      <c r="C509" s="495"/>
      <c r="D509" s="495"/>
      <c r="E509" s="495"/>
      <c r="F509" s="495"/>
      <c r="G509" s="495"/>
      <c r="H509" s="495"/>
      <c r="I509" s="495"/>
      <c r="J509" s="495"/>
      <c r="K509" s="495"/>
      <c r="L509" s="495"/>
      <c r="M509" s="495"/>
      <c r="N509" s="495"/>
      <c r="O509" s="495"/>
      <c r="P509" s="2"/>
      <c r="AB509" s="2"/>
      <c r="AI509" s="34"/>
    </row>
    <row r="510" spans="1:35" ht="30.75" customHeight="1" thickBot="1">
      <c r="A510" s="103"/>
      <c r="B510" s="103"/>
      <c r="C510" s="103"/>
      <c r="D510" s="103"/>
      <c r="E510" s="103"/>
      <c r="F510" s="103"/>
      <c r="G510" s="103"/>
      <c r="H510" s="103"/>
      <c r="I510" s="103"/>
      <c r="J510" s="103"/>
      <c r="K510" s="103"/>
      <c r="L510" s="103"/>
      <c r="M510" s="103"/>
      <c r="N510" s="103"/>
      <c r="O510" s="103"/>
      <c r="P510" s="2"/>
      <c r="AB510" s="2"/>
      <c r="AI510" s="34"/>
    </row>
    <row r="511" spans="1:14" ht="21" customHeight="1" thickBot="1">
      <c r="A511" s="490" t="s">
        <v>69</v>
      </c>
      <c r="B511" s="492" t="s">
        <v>207</v>
      </c>
      <c r="C511" s="493"/>
      <c r="D511" s="493"/>
      <c r="E511" s="494"/>
      <c r="F511" s="105" t="s">
        <v>121</v>
      </c>
      <c r="G511" s="105" t="s">
        <v>254</v>
      </c>
      <c r="H511" s="105" t="s">
        <v>255</v>
      </c>
      <c r="I511" s="36"/>
      <c r="J511" s="36"/>
      <c r="K511" s="36"/>
      <c r="L511" s="36"/>
      <c r="N511" s="58"/>
    </row>
    <row r="512" spans="1:35" ht="30.75" customHeight="1" thickBot="1">
      <c r="A512" s="491"/>
      <c r="B512" s="12">
        <v>2007</v>
      </c>
      <c r="C512" s="12">
        <v>2009</v>
      </c>
      <c r="D512" s="12">
        <v>2011</v>
      </c>
      <c r="E512" s="12">
        <v>2013</v>
      </c>
      <c r="F512" s="106" t="s">
        <v>114</v>
      </c>
      <c r="G512" s="106" t="s">
        <v>114</v>
      </c>
      <c r="H512" s="106" t="s">
        <v>114</v>
      </c>
      <c r="I512" s="36"/>
      <c r="J512" s="36"/>
      <c r="K512" s="49"/>
      <c r="L512" s="36"/>
      <c r="P512" s="2"/>
      <c r="AB512" s="2"/>
      <c r="AI512" s="34"/>
    </row>
    <row r="513" spans="1:12" ht="24" customHeight="1" thickBot="1">
      <c r="A513" s="14" t="s">
        <v>115</v>
      </c>
      <c r="B513" s="30">
        <v>1847969</v>
      </c>
      <c r="C513" s="30">
        <v>1630744</v>
      </c>
      <c r="D513" s="30">
        <v>1724776</v>
      </c>
      <c r="E513" s="30">
        <v>1427217</v>
      </c>
      <c r="F513" s="107">
        <f>100*E513/B513</f>
        <v>77.2316526954727</v>
      </c>
      <c r="G513" s="107">
        <f>100*E513/C513</f>
        <v>87.51937765829585</v>
      </c>
      <c r="H513" s="107">
        <f>100*E513/D513</f>
        <v>82.74796263398841</v>
      </c>
      <c r="I513" s="339"/>
      <c r="J513" s="339"/>
      <c r="K513" s="340"/>
      <c r="L513" s="339"/>
    </row>
    <row r="514" spans="1:14" ht="19.5" customHeight="1" thickBot="1">
      <c r="A514" s="14" t="s">
        <v>122</v>
      </c>
      <c r="B514" s="30">
        <v>763306</v>
      </c>
      <c r="C514" s="30">
        <v>1437493</v>
      </c>
      <c r="D514" s="30">
        <v>1555168</v>
      </c>
      <c r="E514" s="30">
        <v>1427758</v>
      </c>
      <c r="F514" s="107">
        <f>100*E514/B514</f>
        <v>187.04923058380257</v>
      </c>
      <c r="G514" s="107">
        <f>100*E514/C514</f>
        <v>99.32277931092534</v>
      </c>
      <c r="H514" s="107">
        <f>100*E514/D514</f>
        <v>91.80731599415626</v>
      </c>
      <c r="I514" s="339"/>
      <c r="J514" s="161"/>
      <c r="K514" s="340"/>
      <c r="L514" s="339"/>
      <c r="N514" s="90"/>
    </row>
    <row r="515" spans="1:14" ht="19.5" customHeight="1" thickBot="1">
      <c r="A515" s="16" t="s">
        <v>117</v>
      </c>
      <c r="B515" s="28" t="s">
        <v>117</v>
      </c>
      <c r="C515" s="28" t="s">
        <v>117</v>
      </c>
      <c r="D515" s="28" t="s">
        <v>117</v>
      </c>
      <c r="E515" s="28" t="s">
        <v>117</v>
      </c>
      <c r="F515" s="108" t="s">
        <v>107</v>
      </c>
      <c r="G515" s="108" t="s">
        <v>107</v>
      </c>
      <c r="H515" s="108" t="s">
        <v>107</v>
      </c>
      <c r="I515" s="342"/>
      <c r="J515" s="341"/>
      <c r="K515" s="343"/>
      <c r="L515" s="342"/>
      <c r="N515" s="90"/>
    </row>
    <row r="516" spans="1:14" ht="21" customHeight="1" thickBot="1">
      <c r="A516" s="14" t="s">
        <v>118</v>
      </c>
      <c r="B516" s="30">
        <v>2848452</v>
      </c>
      <c r="C516" s="30">
        <v>3275391</v>
      </c>
      <c r="D516" s="30">
        <v>3517717</v>
      </c>
      <c r="E516" s="30">
        <v>3033865</v>
      </c>
      <c r="F516" s="107">
        <f>100*E516/B516</f>
        <v>106.50925485140701</v>
      </c>
      <c r="G516" s="107">
        <f>100*E516/C516</f>
        <v>92.62604067728097</v>
      </c>
      <c r="H516" s="107">
        <f>100*E516/D516</f>
        <v>86.2452835176906</v>
      </c>
      <c r="I516" s="339"/>
      <c r="J516" s="161"/>
      <c r="K516" s="340"/>
      <c r="L516" s="339"/>
      <c r="N516" s="85"/>
    </row>
    <row r="517" spans="1:14" ht="19.5" customHeight="1" thickBot="1">
      <c r="A517" s="14" t="s">
        <v>119</v>
      </c>
      <c r="B517" s="30">
        <v>4789686</v>
      </c>
      <c r="C517" s="30">
        <v>2933502</v>
      </c>
      <c r="D517" s="30">
        <v>3285441</v>
      </c>
      <c r="E517" s="30">
        <v>3148547</v>
      </c>
      <c r="F517" s="107">
        <f>100*E517/B517</f>
        <v>65.73597935229992</v>
      </c>
      <c r="G517" s="107">
        <f>100*E517/C517</f>
        <v>107.33065803261766</v>
      </c>
      <c r="H517" s="107">
        <f>100*E517/D517</f>
        <v>95.83331431001196</v>
      </c>
      <c r="I517" s="339"/>
      <c r="J517" s="161"/>
      <c r="K517" s="340"/>
      <c r="L517" s="339"/>
      <c r="N517" s="80"/>
    </row>
    <row r="518" spans="1:12" ht="19.5" customHeight="1" thickBot="1">
      <c r="A518" s="20" t="s">
        <v>120</v>
      </c>
      <c r="B518" s="69">
        <v>7638138</v>
      </c>
      <c r="C518" s="69">
        <v>6208893</v>
      </c>
      <c r="D518" s="69">
        <v>6803158</v>
      </c>
      <c r="E518" s="69">
        <v>6182412</v>
      </c>
      <c r="F518" s="345">
        <f>100*E518/B518</f>
        <v>80.94134984206885</v>
      </c>
      <c r="G518" s="107">
        <f>100*E518/C518</f>
        <v>99.57349885076133</v>
      </c>
      <c r="H518" s="107">
        <f>100*E518/D518</f>
        <v>90.87561982244128</v>
      </c>
      <c r="I518" s="53"/>
      <c r="J518" s="77"/>
      <c r="K518" s="344"/>
      <c r="L518" s="53"/>
    </row>
    <row r="519" spans="1:35" ht="30.75" customHeight="1" thickBot="1">
      <c r="A519" s="103"/>
      <c r="B519" s="103"/>
      <c r="C519" s="103"/>
      <c r="D519" s="103"/>
      <c r="E519" s="103"/>
      <c r="F519" s="103"/>
      <c r="G519" s="103"/>
      <c r="H519" s="103"/>
      <c r="I519" s="103"/>
      <c r="J519" s="103"/>
      <c r="K519" s="103"/>
      <c r="L519" s="103"/>
      <c r="M519" s="103"/>
      <c r="N519" s="103"/>
      <c r="O519" s="103"/>
      <c r="P519" s="2"/>
      <c r="AB519" s="2"/>
      <c r="AI519" s="34"/>
    </row>
    <row r="520" spans="1:14" ht="21" customHeight="1" thickBot="1">
      <c r="A520" s="490" t="s">
        <v>70</v>
      </c>
      <c r="B520" s="492" t="s">
        <v>207</v>
      </c>
      <c r="C520" s="493"/>
      <c r="D520" s="493"/>
      <c r="E520" s="494"/>
      <c r="F520" s="105" t="s">
        <v>121</v>
      </c>
      <c r="G520" s="418" t="s">
        <v>249</v>
      </c>
      <c r="H520" s="411"/>
      <c r="I520" s="411"/>
      <c r="J520" s="412"/>
      <c r="K520" s="11" t="s">
        <v>121</v>
      </c>
      <c r="L520" s="61" t="s">
        <v>250</v>
      </c>
      <c r="N520" s="58"/>
    </row>
    <row r="521" spans="1:35" ht="30.75" customHeight="1" thickBot="1">
      <c r="A521" s="491"/>
      <c r="B521" s="12">
        <v>2007</v>
      </c>
      <c r="C521" s="12">
        <v>2009</v>
      </c>
      <c r="D521" s="12">
        <v>2011</v>
      </c>
      <c r="E521" s="12">
        <v>2013</v>
      </c>
      <c r="F521" s="106" t="s">
        <v>114</v>
      </c>
      <c r="G521" s="73">
        <v>2007</v>
      </c>
      <c r="H521" s="12">
        <v>2009</v>
      </c>
      <c r="I521" s="12">
        <v>2011</v>
      </c>
      <c r="J521" s="12">
        <v>2013</v>
      </c>
      <c r="K521" s="13" t="s">
        <v>114</v>
      </c>
      <c r="L521" s="12">
        <v>2013</v>
      </c>
      <c r="P521" s="2"/>
      <c r="AB521" s="2"/>
      <c r="AI521" s="34"/>
    </row>
    <row r="522" spans="1:12" ht="24" customHeight="1" thickBot="1">
      <c r="A522" s="14" t="s">
        <v>115</v>
      </c>
      <c r="B522" s="30">
        <v>1847969</v>
      </c>
      <c r="C522" s="30">
        <v>1630744</v>
      </c>
      <c r="D522" s="30">
        <v>1724776</v>
      </c>
      <c r="E522" s="30">
        <v>1427217</v>
      </c>
      <c r="F522" s="107">
        <f>100*E522/B522</f>
        <v>77.2316526954727</v>
      </c>
      <c r="G522" s="96">
        <f>100*B522/B523</f>
        <v>60331.99477636304</v>
      </c>
      <c r="H522" s="95">
        <f>100*C522/C523</f>
        <v>60712.732688011914</v>
      </c>
      <c r="I522" s="95">
        <f>100*D522/D523</f>
        <v>47383.956043956045</v>
      </c>
      <c r="J522" s="55">
        <f>100*E522/E523</f>
        <v>39112.55138394081</v>
      </c>
      <c r="K522" s="24">
        <f>100*J522/G522</f>
        <v>64.82887152815373</v>
      </c>
      <c r="L522" s="406">
        <f>100*J522/J523</f>
        <v>6.417279976626416</v>
      </c>
    </row>
    <row r="523" spans="1:14" ht="24" customHeight="1" thickBot="1">
      <c r="A523" s="15" t="s">
        <v>205</v>
      </c>
      <c r="B523" s="30">
        <v>3063</v>
      </c>
      <c r="C523" s="30">
        <v>2686</v>
      </c>
      <c r="D523" s="30">
        <v>3640</v>
      </c>
      <c r="E523" s="30">
        <v>3649</v>
      </c>
      <c r="F523" s="108" t="s">
        <v>107</v>
      </c>
      <c r="G523" s="519" t="s">
        <v>209</v>
      </c>
      <c r="H523" s="520"/>
      <c r="I523" s="521"/>
      <c r="J523" s="89">
        <v>609488</v>
      </c>
      <c r="K523" s="17" t="s">
        <v>107</v>
      </c>
      <c r="L523" s="405"/>
      <c r="N523" s="90"/>
    </row>
    <row r="524" spans="1:14" ht="19.5" customHeight="1" thickBot="1">
      <c r="A524" s="14" t="s">
        <v>122</v>
      </c>
      <c r="B524" s="30">
        <v>763306</v>
      </c>
      <c r="C524" s="30">
        <v>1437493</v>
      </c>
      <c r="D524" s="30">
        <v>1555168</v>
      </c>
      <c r="E524" s="30">
        <v>1427758</v>
      </c>
      <c r="F524" s="107">
        <f>100*E524/B524</f>
        <v>187.04923058380257</v>
      </c>
      <c r="G524" s="96">
        <f>100*B524/B525</f>
        <v>32536.487638533676</v>
      </c>
      <c r="H524" s="95">
        <f>100*C524/C525</f>
        <v>25021.636205395997</v>
      </c>
      <c r="I524" s="95">
        <f>100*D524/D525</f>
        <v>24084.993030819267</v>
      </c>
      <c r="J524" s="74">
        <f>100*E524/E525</f>
        <v>20719.169931795095</v>
      </c>
      <c r="K524" s="24">
        <f>100*J524/G524</f>
        <v>63.67979900589186</v>
      </c>
      <c r="L524" s="406">
        <f>100*J524/J525</f>
        <v>1.2189439199674246</v>
      </c>
      <c r="N524" s="90"/>
    </row>
    <row r="525" spans="1:14" ht="19.5" customHeight="1" thickBot="1">
      <c r="A525" s="15" t="s">
        <v>205</v>
      </c>
      <c r="B525" s="30">
        <v>2346</v>
      </c>
      <c r="C525" s="30">
        <v>5745</v>
      </c>
      <c r="D525" s="30">
        <v>6457</v>
      </c>
      <c r="E525" s="30">
        <v>6891</v>
      </c>
      <c r="F525" s="108" t="s">
        <v>107</v>
      </c>
      <c r="G525" s="519" t="s">
        <v>209</v>
      </c>
      <c r="H525" s="520"/>
      <c r="I525" s="521"/>
      <c r="J525" s="89">
        <v>1699764</v>
      </c>
      <c r="K525" s="17" t="s">
        <v>107</v>
      </c>
      <c r="L525" s="405"/>
      <c r="N525" s="85"/>
    </row>
    <row r="526" spans="1:14" ht="19.5" customHeight="1" thickBot="1">
      <c r="A526" s="16" t="s">
        <v>117</v>
      </c>
      <c r="B526" s="28" t="s">
        <v>117</v>
      </c>
      <c r="C526" s="28" t="s">
        <v>117</v>
      </c>
      <c r="D526" s="28" t="s">
        <v>117</v>
      </c>
      <c r="E526" s="28" t="s">
        <v>117</v>
      </c>
      <c r="F526" s="108" t="s">
        <v>107</v>
      </c>
      <c r="G526" s="93" t="s">
        <v>117</v>
      </c>
      <c r="H526" s="94" t="s">
        <v>117</v>
      </c>
      <c r="I526" s="94" t="s">
        <v>117</v>
      </c>
      <c r="J526" s="75" t="s">
        <v>117</v>
      </c>
      <c r="K526" s="17" t="s">
        <v>107</v>
      </c>
      <c r="L526" s="18" t="s">
        <v>117</v>
      </c>
      <c r="N526" s="90"/>
    </row>
    <row r="527" spans="1:14" ht="21" customHeight="1" thickBot="1">
      <c r="A527" s="14" t="s">
        <v>118</v>
      </c>
      <c r="B527" s="30">
        <v>2848452</v>
      </c>
      <c r="C527" s="30">
        <v>3275391</v>
      </c>
      <c r="D527" s="30">
        <v>3517717</v>
      </c>
      <c r="E527" s="30">
        <v>3033865</v>
      </c>
      <c r="F527" s="107">
        <f>100*E527/B527</f>
        <v>106.50925485140701</v>
      </c>
      <c r="G527" s="96">
        <f>100*B527/B528</f>
        <v>47308.61983059293</v>
      </c>
      <c r="H527" s="95">
        <f>100*C527/C528</f>
        <v>36657.98545047566</v>
      </c>
      <c r="I527" s="95">
        <f>100*D527/D528</f>
        <v>33139.11446066886</v>
      </c>
      <c r="J527" s="74">
        <f>100*E527/E528</f>
        <v>27721.71966374269</v>
      </c>
      <c r="K527" s="24">
        <f>100*J527/G527</f>
        <v>58.59760813782177</v>
      </c>
      <c r="L527" s="404">
        <f>100*J527/J528</f>
        <v>1.1991836221985177</v>
      </c>
      <c r="N527" s="85"/>
    </row>
    <row r="528" spans="1:14" ht="19.5" customHeight="1" thickBot="1">
      <c r="A528" s="15" t="s">
        <v>205</v>
      </c>
      <c r="B528" s="30">
        <v>6021</v>
      </c>
      <c r="C528" s="30">
        <v>8935</v>
      </c>
      <c r="D528" s="30">
        <v>10615</v>
      </c>
      <c r="E528" s="30">
        <v>10944</v>
      </c>
      <c r="F528" s="108" t="s">
        <v>107</v>
      </c>
      <c r="G528" s="519" t="s">
        <v>209</v>
      </c>
      <c r="H528" s="520"/>
      <c r="I528" s="521"/>
      <c r="J528" s="89">
        <v>2311716</v>
      </c>
      <c r="K528" s="17" t="s">
        <v>107</v>
      </c>
      <c r="L528" s="405"/>
      <c r="N528" s="90"/>
    </row>
    <row r="529" spans="1:14" ht="19.5" customHeight="1" thickBot="1">
      <c r="A529" s="14" t="s">
        <v>119</v>
      </c>
      <c r="B529" s="30">
        <v>4789686</v>
      </c>
      <c r="C529" s="30">
        <v>2933502</v>
      </c>
      <c r="D529" s="30">
        <v>3285441</v>
      </c>
      <c r="E529" s="30">
        <v>3148547</v>
      </c>
      <c r="F529" s="107">
        <f>100*E529/B529</f>
        <v>65.73597935229992</v>
      </c>
      <c r="G529" s="511">
        <f>100*B529/B530</f>
        <v>156321.34464751958</v>
      </c>
      <c r="H529" s="406">
        <f>100*C529/C530</f>
        <v>87384.62913315461</v>
      </c>
      <c r="I529" s="406">
        <f>100*D529/D530</f>
        <v>88152.4282264556</v>
      </c>
      <c r="J529" s="511">
        <f>100*E529/E530</f>
        <v>86379.890260631</v>
      </c>
      <c r="K529" s="24">
        <f>100*J529/G529</f>
        <v>55.257898692852386</v>
      </c>
      <c r="L529" s="406" t="s">
        <v>107</v>
      </c>
      <c r="N529" s="80"/>
    </row>
    <row r="530" spans="1:12" ht="19.5" customHeight="1" thickBot="1">
      <c r="A530" s="15" t="s">
        <v>205</v>
      </c>
      <c r="B530" s="30">
        <v>3064</v>
      </c>
      <c r="C530" s="30">
        <v>3357</v>
      </c>
      <c r="D530" s="30">
        <v>3727</v>
      </c>
      <c r="E530" s="30">
        <v>3645</v>
      </c>
      <c r="F530" s="108" t="s">
        <v>107</v>
      </c>
      <c r="G530" s="512"/>
      <c r="H530" s="405"/>
      <c r="I530" s="405"/>
      <c r="J530" s="512"/>
      <c r="K530" s="17" t="s">
        <v>107</v>
      </c>
      <c r="L530" s="405"/>
    </row>
    <row r="531" spans="1:12" ht="19.5" customHeight="1" thickBot="1">
      <c r="A531" s="20" t="s">
        <v>120</v>
      </c>
      <c r="B531" s="69">
        <v>7638138</v>
      </c>
      <c r="C531" s="69">
        <v>6208893</v>
      </c>
      <c r="D531" s="69">
        <v>6803158</v>
      </c>
      <c r="E531" s="69">
        <v>6182412</v>
      </c>
      <c r="F531" s="120">
        <f>100*E531/B531</f>
        <v>80.94134984206885</v>
      </c>
      <c r="G531" s="111">
        <f>100*B531/B532</f>
        <v>84074.16620803523</v>
      </c>
      <c r="H531" s="92">
        <f>100*C531/C532</f>
        <v>50511.65798893589</v>
      </c>
      <c r="I531" s="92">
        <f>100*D531/D532</f>
        <v>47435.211267605635</v>
      </c>
      <c r="J531" s="76">
        <f>100*E531/E532</f>
        <v>42377.21571046679</v>
      </c>
      <c r="K531" s="70">
        <f>100*J531/G531</f>
        <v>50.40456256872955</v>
      </c>
      <c r="L531" s="502">
        <f>100*J531/J532</f>
        <v>1.6319064334173392</v>
      </c>
    </row>
    <row r="532" spans="1:12" ht="19.5" customHeight="1" thickBot="1">
      <c r="A532" s="15" t="s">
        <v>205</v>
      </c>
      <c r="B532" s="69">
        <v>9085</v>
      </c>
      <c r="C532" s="69">
        <v>12292</v>
      </c>
      <c r="D532" s="69">
        <v>14342</v>
      </c>
      <c r="E532" s="69">
        <v>14589</v>
      </c>
      <c r="F532" s="106" t="s">
        <v>107</v>
      </c>
      <c r="G532" s="519" t="s">
        <v>209</v>
      </c>
      <c r="H532" s="520"/>
      <c r="I532" s="521"/>
      <c r="J532" s="91">
        <v>2596792</v>
      </c>
      <c r="K532" s="174" t="s">
        <v>107</v>
      </c>
      <c r="L532" s="414"/>
    </row>
    <row r="533" spans="1:12" ht="19.5" customHeight="1" thickBot="1">
      <c r="A533" s="62"/>
      <c r="B533" s="50"/>
      <c r="C533" s="50"/>
      <c r="D533" s="50"/>
      <c r="E533" s="50"/>
      <c r="F533" s="72"/>
      <c r="G533" s="173"/>
      <c r="H533" s="173"/>
      <c r="I533" s="173"/>
      <c r="J533" s="52"/>
      <c r="K533" s="49"/>
      <c r="L533" s="53"/>
    </row>
    <row r="534" spans="1:13" ht="19.5" customHeight="1" thickBot="1">
      <c r="A534" s="490" t="s">
        <v>72</v>
      </c>
      <c r="B534" s="492" t="s">
        <v>207</v>
      </c>
      <c r="C534" s="493"/>
      <c r="D534" s="493"/>
      <c r="E534" s="494"/>
      <c r="F534" s="105" t="s">
        <v>121</v>
      </c>
      <c r="G534" s="418" t="s">
        <v>208</v>
      </c>
      <c r="H534" s="411"/>
      <c r="I534" s="411"/>
      <c r="J534" s="412"/>
      <c r="K534" s="11" t="s">
        <v>121</v>
      </c>
      <c r="M534" s="58"/>
    </row>
    <row r="535" spans="1:35" ht="27" customHeight="1" thickBot="1">
      <c r="A535" s="491"/>
      <c r="B535" s="12">
        <v>2007</v>
      </c>
      <c r="C535" s="12">
        <v>2009</v>
      </c>
      <c r="D535" s="12">
        <v>2011</v>
      </c>
      <c r="E535" s="12">
        <v>2013</v>
      </c>
      <c r="F535" s="106" t="s">
        <v>114</v>
      </c>
      <c r="G535" s="73">
        <v>2007</v>
      </c>
      <c r="H535" s="12">
        <v>2009</v>
      </c>
      <c r="I535" s="12">
        <v>2011</v>
      </c>
      <c r="J535" s="12">
        <v>2013</v>
      </c>
      <c r="K535" s="13" t="s">
        <v>114</v>
      </c>
      <c r="P535" s="2"/>
      <c r="AB535" s="2"/>
      <c r="AI535" s="34"/>
    </row>
    <row r="536" spans="1:11" ht="24" customHeight="1" thickBot="1">
      <c r="A536" s="14" t="s">
        <v>115</v>
      </c>
      <c r="B536" s="30">
        <v>1847969</v>
      </c>
      <c r="C536" s="30">
        <v>1630744</v>
      </c>
      <c r="D536" s="30">
        <v>1724776</v>
      </c>
      <c r="E536" s="30">
        <v>1427217</v>
      </c>
      <c r="F536" s="107">
        <f>100*E536/B536</f>
        <v>77.2316526954727</v>
      </c>
      <c r="G536" s="511">
        <f>100*B536/B537</f>
        <v>17.79787991719224</v>
      </c>
      <c r="H536" s="406">
        <f>100*C536/C537</f>
        <v>15.90573586890992</v>
      </c>
      <c r="I536" s="406">
        <f>100*D536/D537</f>
        <v>16.5967491935338</v>
      </c>
      <c r="J536" s="406">
        <f>100*E536/E537</f>
        <v>14.974714731514915</v>
      </c>
      <c r="K536" s="24">
        <f>100*J536/G536</f>
        <v>84.1376321291491</v>
      </c>
    </row>
    <row r="537" spans="1:11" ht="24" customHeight="1" thickBot="1">
      <c r="A537" s="15" t="s">
        <v>135</v>
      </c>
      <c r="B537" s="30">
        <v>10383085</v>
      </c>
      <c r="C537" s="30">
        <v>10252553</v>
      </c>
      <c r="D537" s="30">
        <v>10392252</v>
      </c>
      <c r="E537" s="30">
        <v>9530846</v>
      </c>
      <c r="F537" s="108" t="s">
        <v>107</v>
      </c>
      <c r="G537" s="512"/>
      <c r="H537" s="405"/>
      <c r="I537" s="405"/>
      <c r="J537" s="405"/>
      <c r="K537" s="17" t="s">
        <v>107</v>
      </c>
    </row>
    <row r="538" spans="1:11" ht="19.5" customHeight="1" thickBot="1">
      <c r="A538" s="14" t="s">
        <v>122</v>
      </c>
      <c r="B538" s="30">
        <v>763306</v>
      </c>
      <c r="C538" s="30">
        <v>1437493</v>
      </c>
      <c r="D538" s="30">
        <v>1555168</v>
      </c>
      <c r="E538" s="30">
        <v>1427758</v>
      </c>
      <c r="F538" s="107">
        <f>100*E538/B538</f>
        <v>187.04923058380257</v>
      </c>
      <c r="G538" s="511">
        <f>100*B538/B539</f>
        <v>21.89443140611456</v>
      </c>
      <c r="H538" s="406">
        <f>100*C538/C539</f>
        <v>33.39737141078154</v>
      </c>
      <c r="I538" s="406">
        <f>100*D538/D539</f>
        <v>36.35688646608561</v>
      </c>
      <c r="J538" s="406">
        <f>100*E538/E539</f>
        <v>35.354861523131646</v>
      </c>
      <c r="K538" s="24">
        <f>100*J538/G538</f>
        <v>161.47878365664215</v>
      </c>
    </row>
    <row r="539" spans="1:18" ht="19.5" customHeight="1" thickBot="1">
      <c r="A539" s="15" t="s">
        <v>135</v>
      </c>
      <c r="B539" s="30">
        <v>3486302</v>
      </c>
      <c r="C539" s="30">
        <v>4304210</v>
      </c>
      <c r="D539" s="30">
        <v>4277506</v>
      </c>
      <c r="E539" s="30">
        <v>4038364</v>
      </c>
      <c r="F539" s="108" t="s">
        <v>107</v>
      </c>
      <c r="G539" s="512"/>
      <c r="H539" s="405"/>
      <c r="I539" s="405"/>
      <c r="J539" s="405"/>
      <c r="K539" s="17" t="s">
        <v>107</v>
      </c>
      <c r="P539" s="44"/>
      <c r="Q539" s="58"/>
      <c r="R539" s="58"/>
    </row>
    <row r="540" spans="1:11" ht="19.5" customHeight="1" thickBot="1">
      <c r="A540" s="16" t="s">
        <v>117</v>
      </c>
      <c r="B540" s="28" t="s">
        <v>117</v>
      </c>
      <c r="C540" s="28" t="s">
        <v>117</v>
      </c>
      <c r="D540" s="28" t="s">
        <v>117</v>
      </c>
      <c r="E540" s="28" t="s">
        <v>117</v>
      </c>
      <c r="F540" s="108" t="s">
        <v>107</v>
      </c>
      <c r="G540" s="75" t="s">
        <v>117</v>
      </c>
      <c r="H540" s="18" t="s">
        <v>117</v>
      </c>
      <c r="I540" s="18" t="s">
        <v>117</v>
      </c>
      <c r="J540" s="18" t="s">
        <v>117</v>
      </c>
      <c r="K540" s="17" t="s">
        <v>107</v>
      </c>
    </row>
    <row r="541" spans="1:11" ht="21" customHeight="1" thickBot="1">
      <c r="A541" s="14" t="s">
        <v>118</v>
      </c>
      <c r="B541" s="30">
        <v>2848452</v>
      </c>
      <c r="C541" s="30">
        <v>3275391</v>
      </c>
      <c r="D541" s="30">
        <v>3517717</v>
      </c>
      <c r="E541" s="30">
        <v>3033865</v>
      </c>
      <c r="F541" s="107">
        <f>100*E541/B541</f>
        <v>106.50925485140701</v>
      </c>
      <c r="G541" s="511">
        <f>100*B541/B542</f>
        <v>16.972722049221545</v>
      </c>
      <c r="H541" s="406">
        <f>100*C541/C542</f>
        <v>19.040872006202108</v>
      </c>
      <c r="I541" s="406">
        <f>100*D541/D542</f>
        <v>20.30426642079481</v>
      </c>
      <c r="J541" s="406">
        <f>100*E541/E542</f>
        <v>18.889581869777</v>
      </c>
      <c r="K541" s="24">
        <f>100*J541/G541</f>
        <v>111.29376781753975</v>
      </c>
    </row>
    <row r="542" spans="1:11" ht="19.5" customHeight="1" thickBot="1">
      <c r="A542" s="15" t="s">
        <v>135</v>
      </c>
      <c r="B542" s="30">
        <v>16782529</v>
      </c>
      <c r="C542" s="30">
        <v>17201896</v>
      </c>
      <c r="D542" s="30">
        <v>17325014</v>
      </c>
      <c r="E542" s="30">
        <v>16061049</v>
      </c>
      <c r="F542" s="108" t="s">
        <v>107</v>
      </c>
      <c r="G542" s="512"/>
      <c r="H542" s="405"/>
      <c r="I542" s="405"/>
      <c r="J542" s="405"/>
      <c r="K542" s="17" t="s">
        <v>107</v>
      </c>
    </row>
    <row r="543" spans="1:11" ht="19.5" customHeight="1" thickBot="1">
      <c r="A543" s="14" t="s">
        <v>119</v>
      </c>
      <c r="B543" s="30">
        <v>4789686</v>
      </c>
      <c r="C543" s="30">
        <v>2933502</v>
      </c>
      <c r="D543" s="30">
        <v>3285441</v>
      </c>
      <c r="E543" s="30">
        <v>3148547</v>
      </c>
      <c r="F543" s="107">
        <f>100*E544/B544</f>
        <v>64.65903170481606</v>
      </c>
      <c r="G543" s="511">
        <f>100*B543/B544</f>
        <v>52.936253719872155</v>
      </c>
      <c r="H543" s="406">
        <f>100*C543/C544</f>
        <v>35.27361957111589</v>
      </c>
      <c r="I543" s="406">
        <f>100*D543/D544</f>
        <v>43.555390048140474</v>
      </c>
      <c r="J543" s="406">
        <f>100*E543/E544</f>
        <v>53.817949167624725</v>
      </c>
      <c r="K543" s="24">
        <f>100*J543/G543</f>
        <v>101.66557960904889</v>
      </c>
    </row>
    <row r="544" spans="1:11" ht="19.5" customHeight="1" thickBot="1">
      <c r="A544" s="15" t="s">
        <v>135</v>
      </c>
      <c r="B544" s="30">
        <v>9048026</v>
      </c>
      <c r="C544" s="30">
        <v>8316419</v>
      </c>
      <c r="D544" s="30">
        <v>7543133</v>
      </c>
      <c r="E544" s="30">
        <v>5850366</v>
      </c>
      <c r="F544" s="108" t="s">
        <v>107</v>
      </c>
      <c r="G544" s="512"/>
      <c r="H544" s="405"/>
      <c r="I544" s="405"/>
      <c r="J544" s="405"/>
      <c r="K544" s="17" t="s">
        <v>107</v>
      </c>
    </row>
    <row r="545" spans="1:34" ht="19.5" customHeight="1" thickBot="1">
      <c r="A545" s="20" t="s">
        <v>120</v>
      </c>
      <c r="B545" s="69">
        <v>7638138</v>
      </c>
      <c r="C545" s="69">
        <v>6208893</v>
      </c>
      <c r="D545" s="69">
        <v>6803158</v>
      </c>
      <c r="E545" s="69">
        <v>6182412</v>
      </c>
      <c r="F545" s="120">
        <f>100*E545/B545</f>
        <v>80.94134984206885</v>
      </c>
      <c r="G545" s="499">
        <f>100*B545/B546</f>
        <v>29.570166030114336</v>
      </c>
      <c r="H545" s="502">
        <f>100*C545/C546</f>
        <v>24.33112452761869</v>
      </c>
      <c r="I545" s="502">
        <f>100*D545/D546</f>
        <v>27.35691565599962</v>
      </c>
      <c r="J545" s="502">
        <f>100*E545/E546</f>
        <v>28.215484942437538</v>
      </c>
      <c r="K545" s="70">
        <f>100*J545/G545</f>
        <v>95.41875724912336</v>
      </c>
      <c r="AD545" s="99"/>
      <c r="AE545" s="99"/>
      <c r="AF545" s="99"/>
      <c r="AG545" s="99"/>
      <c r="AH545" s="99"/>
    </row>
    <row r="546" spans="1:11" ht="19.5" customHeight="1" thickBot="1">
      <c r="A546" s="57" t="s">
        <v>135</v>
      </c>
      <c r="B546" s="69">
        <v>25830555</v>
      </c>
      <c r="C546" s="69">
        <v>25518315</v>
      </c>
      <c r="D546" s="69">
        <v>24868147</v>
      </c>
      <c r="E546" s="69">
        <v>21911415</v>
      </c>
      <c r="F546" s="175" t="s">
        <v>107</v>
      </c>
      <c r="G546" s="500"/>
      <c r="H546" s="414"/>
      <c r="I546" s="414"/>
      <c r="J546" s="414"/>
      <c r="K546" s="13" t="s">
        <v>107</v>
      </c>
    </row>
    <row r="547" spans="1:15" ht="20.25" customHeight="1" thickBot="1">
      <c r="A547" s="389"/>
      <c r="B547" s="390"/>
      <c r="C547" s="390"/>
      <c r="D547" s="390"/>
      <c r="E547" s="390"/>
      <c r="F547" s="391"/>
      <c r="G547" s="392"/>
      <c r="H547" s="393"/>
      <c r="I547" s="393"/>
      <c r="J547" s="393"/>
      <c r="K547" s="394"/>
      <c r="L547" s="9"/>
      <c r="M547" s="9"/>
      <c r="N547" s="9"/>
      <c r="O547" s="9"/>
    </row>
    <row r="548" spans="1:11" ht="24" customHeight="1" thickBot="1">
      <c r="A548" s="187" t="s">
        <v>185</v>
      </c>
      <c r="B548" s="407" t="s">
        <v>80</v>
      </c>
      <c r="C548" s="408"/>
      <c r="D548" s="408"/>
      <c r="E548" s="408"/>
      <c r="F548" s="408"/>
      <c r="G548" s="408"/>
      <c r="H548" s="408"/>
      <c r="I548" s="408"/>
      <c r="J548" s="408"/>
      <c r="K548" s="409"/>
    </row>
    <row r="549" spans="1:11" ht="24" customHeight="1">
      <c r="A549" s="472" t="s">
        <v>210</v>
      </c>
      <c r="B549" s="498"/>
      <c r="C549" s="501"/>
      <c r="D549" s="403" t="s">
        <v>211</v>
      </c>
      <c r="E549" s="498"/>
      <c r="F549" s="501"/>
      <c r="G549" s="469" t="s">
        <v>212</v>
      </c>
      <c r="H549" s="471"/>
      <c r="I549" s="410"/>
      <c r="J549" s="403" t="s">
        <v>213</v>
      </c>
      <c r="K549" s="498"/>
    </row>
    <row r="550" spans="1:11" ht="24" customHeight="1">
      <c r="A550" s="206" t="s">
        <v>214</v>
      </c>
      <c r="B550" s="207" t="s">
        <v>206</v>
      </c>
      <c r="C550" s="501"/>
      <c r="D550" s="206" t="s">
        <v>214</v>
      </c>
      <c r="E550" s="207" t="s">
        <v>215</v>
      </c>
      <c r="F550" s="501"/>
      <c r="G550" s="206" t="s">
        <v>214</v>
      </c>
      <c r="H550" s="207" t="s">
        <v>216</v>
      </c>
      <c r="I550" s="410"/>
      <c r="J550" s="206" t="s">
        <v>214</v>
      </c>
      <c r="K550" s="207" t="s">
        <v>217</v>
      </c>
    </row>
    <row r="551" spans="1:11" ht="24" customHeight="1">
      <c r="A551" s="237" t="s">
        <v>218</v>
      </c>
      <c r="B551" s="208">
        <v>144599</v>
      </c>
      <c r="C551" s="501"/>
      <c r="D551" s="237" t="s">
        <v>219</v>
      </c>
      <c r="E551" s="209">
        <v>17568</v>
      </c>
      <c r="F551" s="501"/>
      <c r="G551" s="237" t="s">
        <v>219</v>
      </c>
      <c r="H551" s="209">
        <v>142559</v>
      </c>
      <c r="I551" s="410"/>
      <c r="J551" s="237" t="s">
        <v>218</v>
      </c>
      <c r="K551" s="210">
        <v>470422</v>
      </c>
    </row>
    <row r="552" spans="1:11" ht="24" customHeight="1">
      <c r="A552" s="237" t="s">
        <v>220</v>
      </c>
      <c r="B552" s="208">
        <v>126654</v>
      </c>
      <c r="C552" s="501"/>
      <c r="D552" s="238" t="s">
        <v>266</v>
      </c>
      <c r="E552" s="209">
        <v>17149</v>
      </c>
      <c r="F552" s="501"/>
      <c r="G552" s="237" t="s">
        <v>221</v>
      </c>
      <c r="H552" s="209">
        <v>141053</v>
      </c>
      <c r="I552" s="410"/>
      <c r="J552" s="237" t="s">
        <v>221</v>
      </c>
      <c r="K552" s="210">
        <v>430451</v>
      </c>
    </row>
    <row r="553" spans="1:11" ht="18.75" customHeight="1">
      <c r="A553" s="237" t="s">
        <v>222</v>
      </c>
      <c r="B553" s="208">
        <v>123492</v>
      </c>
      <c r="C553" s="501"/>
      <c r="D553" s="238" t="s">
        <v>51</v>
      </c>
      <c r="E553" s="209">
        <v>15254</v>
      </c>
      <c r="F553" s="501"/>
      <c r="G553" s="238" t="s">
        <v>252</v>
      </c>
      <c r="H553" s="209">
        <v>129968</v>
      </c>
      <c r="I553" s="410"/>
      <c r="J553" s="238" t="s">
        <v>284</v>
      </c>
      <c r="K553" s="210">
        <v>423788</v>
      </c>
    </row>
    <row r="554" spans="1:21" ht="24" customHeight="1">
      <c r="A554" s="238" t="s">
        <v>267</v>
      </c>
      <c r="B554" s="208">
        <v>118185</v>
      </c>
      <c r="C554" s="501"/>
      <c r="D554" s="237" t="s">
        <v>223</v>
      </c>
      <c r="E554" s="209">
        <v>14155</v>
      </c>
      <c r="F554" s="501"/>
      <c r="G554" s="237" t="s">
        <v>218</v>
      </c>
      <c r="H554" s="209">
        <v>127642</v>
      </c>
      <c r="I554" s="410"/>
      <c r="J554" s="238" t="s">
        <v>285</v>
      </c>
      <c r="K554" s="210">
        <v>381847</v>
      </c>
      <c r="U554" s="293"/>
    </row>
    <row r="555" spans="1:11" ht="24" customHeight="1">
      <c r="A555" s="237" t="s">
        <v>219</v>
      </c>
      <c r="B555" s="208">
        <v>117866</v>
      </c>
      <c r="C555" s="501"/>
      <c r="D555" s="237" t="s">
        <v>218</v>
      </c>
      <c r="E555" s="209">
        <v>13156</v>
      </c>
      <c r="F555" s="501"/>
      <c r="G555" s="237" t="s">
        <v>223</v>
      </c>
      <c r="H555" s="209">
        <v>109531</v>
      </c>
      <c r="I555" s="410"/>
      <c r="J555" s="238" t="s">
        <v>51</v>
      </c>
      <c r="K555" s="210">
        <v>370390</v>
      </c>
    </row>
    <row r="556" spans="1:11" ht="24" customHeight="1">
      <c r="A556" s="237" t="s">
        <v>224</v>
      </c>
      <c r="B556" s="208">
        <v>100912</v>
      </c>
      <c r="C556" s="501"/>
      <c r="D556" s="237" t="s">
        <v>225</v>
      </c>
      <c r="E556" s="209">
        <v>12198</v>
      </c>
      <c r="F556" s="501"/>
      <c r="G556" s="237" t="s">
        <v>224</v>
      </c>
      <c r="H556" s="209">
        <v>108614</v>
      </c>
      <c r="I556" s="410"/>
      <c r="J556" s="238" t="s">
        <v>266</v>
      </c>
      <c r="K556" s="210">
        <v>369922</v>
      </c>
    </row>
    <row r="557" spans="1:21" ht="24" customHeight="1">
      <c r="A557" s="237" t="s">
        <v>223</v>
      </c>
      <c r="B557" s="208">
        <v>99784</v>
      </c>
      <c r="C557" s="501"/>
      <c r="D557" s="237" t="s">
        <v>224</v>
      </c>
      <c r="E557" s="209">
        <v>12014</v>
      </c>
      <c r="F557" s="501"/>
      <c r="G557" s="238" t="s">
        <v>24</v>
      </c>
      <c r="H557" s="209">
        <v>107296</v>
      </c>
      <c r="I557" s="410"/>
      <c r="J557" s="237" t="s">
        <v>219</v>
      </c>
      <c r="K557" s="210">
        <v>327393</v>
      </c>
      <c r="U557" s="293"/>
    </row>
    <row r="558" spans="1:21" ht="24" customHeight="1">
      <c r="A558" s="237" t="s">
        <v>226</v>
      </c>
      <c r="B558" s="208">
        <v>88477</v>
      </c>
      <c r="C558" s="501"/>
      <c r="D558" s="237" t="s">
        <v>221</v>
      </c>
      <c r="E558" s="209">
        <v>11575</v>
      </c>
      <c r="F558" s="501"/>
      <c r="G558" s="238" t="s">
        <v>267</v>
      </c>
      <c r="H558" s="209">
        <v>102074</v>
      </c>
      <c r="I558" s="410"/>
      <c r="J558" s="237" t="s">
        <v>227</v>
      </c>
      <c r="K558" s="210">
        <v>316516</v>
      </c>
      <c r="U558" s="293"/>
    </row>
    <row r="559" spans="1:11" ht="24" customHeight="1">
      <c r="A559" s="237" t="s">
        <v>228</v>
      </c>
      <c r="B559" s="208">
        <v>87055</v>
      </c>
      <c r="C559" s="501"/>
      <c r="D559" s="237" t="s">
        <v>222</v>
      </c>
      <c r="E559" s="209">
        <v>10667</v>
      </c>
      <c r="F559" s="501"/>
      <c r="G559" s="237" t="s">
        <v>229</v>
      </c>
      <c r="H559" s="209">
        <v>95309</v>
      </c>
      <c r="I559" s="410"/>
      <c r="J559" s="237" t="s">
        <v>224</v>
      </c>
      <c r="K559" s="210">
        <v>304933</v>
      </c>
    </row>
    <row r="560" spans="1:11" ht="24" customHeight="1">
      <c r="A560" s="237" t="s">
        <v>225</v>
      </c>
      <c r="B560" s="208">
        <v>80686</v>
      </c>
      <c r="C560" s="501"/>
      <c r="D560" s="238" t="s">
        <v>24</v>
      </c>
      <c r="E560" s="209">
        <v>10499</v>
      </c>
      <c r="F560" s="501"/>
      <c r="G560" s="237" t="s">
        <v>227</v>
      </c>
      <c r="H560" s="209">
        <v>90681</v>
      </c>
      <c r="I560" s="410"/>
      <c r="J560" s="238" t="s">
        <v>252</v>
      </c>
      <c r="K560" s="210">
        <v>286781</v>
      </c>
    </row>
    <row r="561" spans="1:11" ht="24" customHeight="1">
      <c r="A561" s="237" t="s">
        <v>221</v>
      </c>
      <c r="B561" s="208">
        <v>79160</v>
      </c>
      <c r="C561" s="501"/>
      <c r="D561" s="237" t="s">
        <v>220</v>
      </c>
      <c r="E561" s="209">
        <v>10484</v>
      </c>
      <c r="F561" s="501"/>
      <c r="G561" s="237" t="s">
        <v>230</v>
      </c>
      <c r="H561" s="209">
        <v>82477</v>
      </c>
      <c r="I561" s="410"/>
      <c r="J561" s="237" t="s">
        <v>220</v>
      </c>
      <c r="K561" s="210">
        <v>280650</v>
      </c>
    </row>
    <row r="562" spans="1:11" ht="24" customHeight="1">
      <c r="A562" s="237" t="s">
        <v>229</v>
      </c>
      <c r="B562" s="208">
        <v>76620</v>
      </c>
      <c r="C562" s="501"/>
      <c r="D562" s="237" t="s">
        <v>229</v>
      </c>
      <c r="E562" s="209">
        <v>9613</v>
      </c>
      <c r="F562" s="501"/>
      <c r="G562" s="237" t="s">
        <v>225</v>
      </c>
      <c r="H562" s="209">
        <v>77712</v>
      </c>
      <c r="I562" s="410"/>
      <c r="J562" s="237" t="s">
        <v>229</v>
      </c>
      <c r="K562" s="210">
        <v>280428</v>
      </c>
    </row>
    <row r="563" spans="1:11" ht="24" customHeight="1">
      <c r="A563" s="238" t="s">
        <v>284</v>
      </c>
      <c r="B563" s="208">
        <v>73193</v>
      </c>
      <c r="C563" s="501"/>
      <c r="D563" s="238" t="s">
        <v>252</v>
      </c>
      <c r="E563" s="209">
        <v>9467</v>
      </c>
      <c r="F563" s="501"/>
      <c r="G563" s="238" t="s">
        <v>5</v>
      </c>
      <c r="H563" s="209">
        <v>74321</v>
      </c>
      <c r="I563" s="410"/>
      <c r="J563" s="238" t="s">
        <v>24</v>
      </c>
      <c r="K563" s="210">
        <v>258675</v>
      </c>
    </row>
    <row r="564" spans="1:11" ht="24" customHeight="1">
      <c r="A564" s="238" t="s">
        <v>252</v>
      </c>
      <c r="B564" s="208">
        <v>67406</v>
      </c>
      <c r="C564" s="501"/>
      <c r="D564" s="238" t="s">
        <v>267</v>
      </c>
      <c r="E564" s="209">
        <v>8871</v>
      </c>
      <c r="F564" s="501"/>
      <c r="G564" s="237" t="s">
        <v>220</v>
      </c>
      <c r="H564" s="209">
        <v>74319</v>
      </c>
      <c r="I564" s="410"/>
      <c r="J564" s="237" t="s">
        <v>225</v>
      </c>
      <c r="K564" s="210">
        <v>252203</v>
      </c>
    </row>
    <row r="565" spans="1:11" ht="24" customHeight="1">
      <c r="A565" s="237" t="s">
        <v>231</v>
      </c>
      <c r="B565" s="208">
        <v>65631</v>
      </c>
      <c r="C565" s="501"/>
      <c r="D565" s="237" t="s">
        <v>227</v>
      </c>
      <c r="E565" s="209">
        <v>8603</v>
      </c>
      <c r="F565" s="501"/>
      <c r="G565" s="237" t="s">
        <v>228</v>
      </c>
      <c r="H565" s="209">
        <v>73787</v>
      </c>
      <c r="I565" s="410"/>
      <c r="J565" s="237" t="s">
        <v>222</v>
      </c>
      <c r="K565" s="210">
        <v>239742</v>
      </c>
    </row>
    <row r="566" spans="1:11" ht="24" customHeight="1">
      <c r="A566" s="238" t="s">
        <v>24</v>
      </c>
      <c r="B566" s="208">
        <v>65337</v>
      </c>
      <c r="C566" s="501"/>
      <c r="D566" s="237" t="s">
        <v>228</v>
      </c>
      <c r="E566" s="209">
        <v>8577</v>
      </c>
      <c r="F566" s="501"/>
      <c r="G566" s="237" t="s">
        <v>222</v>
      </c>
      <c r="H566" s="209">
        <v>73220</v>
      </c>
      <c r="I566" s="410"/>
      <c r="J566" s="237" t="s">
        <v>223</v>
      </c>
      <c r="K566" s="210">
        <v>234634</v>
      </c>
    </row>
    <row r="567" spans="1:11" ht="50.25" customHeight="1">
      <c r="A567" s="238" t="s">
        <v>285</v>
      </c>
      <c r="B567" s="208">
        <v>61046</v>
      </c>
      <c r="C567" s="501"/>
      <c r="D567" s="237" t="s">
        <v>226</v>
      </c>
      <c r="E567" s="209">
        <v>8133</v>
      </c>
      <c r="F567" s="501"/>
      <c r="G567" s="237" t="s">
        <v>232</v>
      </c>
      <c r="H567" s="209">
        <v>64223</v>
      </c>
      <c r="I567" s="410"/>
      <c r="J567" s="238" t="s">
        <v>267</v>
      </c>
      <c r="K567" s="210">
        <v>224200</v>
      </c>
    </row>
    <row r="568" spans="1:11" ht="24" customHeight="1">
      <c r="A568" s="238" t="s">
        <v>51</v>
      </c>
      <c r="B568" s="208">
        <v>60876</v>
      </c>
      <c r="C568" s="501"/>
      <c r="D568" s="237" t="s">
        <v>232</v>
      </c>
      <c r="E568" s="209">
        <v>8021</v>
      </c>
      <c r="F568" s="501"/>
      <c r="G568" s="237" t="s">
        <v>231</v>
      </c>
      <c r="H568" s="209">
        <v>62613</v>
      </c>
      <c r="I568" s="410"/>
      <c r="J568" s="238" t="s">
        <v>55</v>
      </c>
      <c r="K568" s="210">
        <v>217082</v>
      </c>
    </row>
    <row r="569" spans="1:11" ht="24" customHeight="1">
      <c r="A569" s="237" t="s">
        <v>233</v>
      </c>
      <c r="B569" s="208">
        <v>60696</v>
      </c>
      <c r="C569" s="501"/>
      <c r="D569" s="238" t="s">
        <v>55</v>
      </c>
      <c r="E569" s="209">
        <v>7370</v>
      </c>
      <c r="F569" s="501"/>
      <c r="G569" s="237" t="s">
        <v>226</v>
      </c>
      <c r="H569" s="209">
        <v>57141</v>
      </c>
      <c r="I569" s="410"/>
      <c r="J569" s="237" t="s">
        <v>231</v>
      </c>
      <c r="K569" s="210">
        <v>215336</v>
      </c>
    </row>
    <row r="570" spans="1:11" ht="24" customHeight="1">
      <c r="A570" s="238" t="s">
        <v>55</v>
      </c>
      <c r="B570" s="208">
        <v>59618</v>
      </c>
      <c r="C570" s="501"/>
      <c r="D570" s="238" t="s">
        <v>285</v>
      </c>
      <c r="E570" s="209">
        <v>7332</v>
      </c>
      <c r="F570" s="501"/>
      <c r="G570" s="238" t="s">
        <v>55</v>
      </c>
      <c r="H570" s="209">
        <v>54771</v>
      </c>
      <c r="I570" s="410"/>
      <c r="J570" s="237" t="s">
        <v>226</v>
      </c>
      <c r="K570" s="210">
        <v>211465</v>
      </c>
    </row>
    <row r="571" spans="1:11" ht="24" customHeight="1">
      <c r="A571" s="237" t="s">
        <v>232</v>
      </c>
      <c r="B571" s="208">
        <v>58747</v>
      </c>
      <c r="C571" s="501"/>
      <c r="D571" s="237" t="s">
        <v>230</v>
      </c>
      <c r="E571" s="209">
        <v>7027</v>
      </c>
      <c r="F571" s="501"/>
      <c r="G571" s="237" t="s">
        <v>233</v>
      </c>
      <c r="H571" s="209">
        <v>49635</v>
      </c>
      <c r="I571" s="410"/>
      <c r="J571" s="237" t="s">
        <v>232</v>
      </c>
      <c r="K571" s="210">
        <v>196900</v>
      </c>
    </row>
    <row r="572" spans="1:11" ht="24" customHeight="1" thickBot="1">
      <c r="A572" s="237" t="s">
        <v>227</v>
      </c>
      <c r="B572" s="208">
        <v>57922</v>
      </c>
      <c r="C572" s="501"/>
      <c r="D572" s="237" t="s">
        <v>231</v>
      </c>
      <c r="E572" s="209">
        <v>7024</v>
      </c>
      <c r="F572" s="501"/>
      <c r="G572" s="239" t="s">
        <v>285</v>
      </c>
      <c r="H572" s="211">
        <v>45189</v>
      </c>
      <c r="I572" s="410"/>
      <c r="J572" s="237" t="s">
        <v>228</v>
      </c>
      <c r="K572" s="210">
        <v>178943</v>
      </c>
    </row>
    <row r="573" spans="1:11" ht="24" customHeight="1">
      <c r="A573" s="238" t="s">
        <v>266</v>
      </c>
      <c r="B573" s="208">
        <v>54867</v>
      </c>
      <c r="C573" s="501"/>
      <c r="D573" s="237" t="s">
        <v>233</v>
      </c>
      <c r="E573" s="209">
        <v>5215</v>
      </c>
      <c r="F573" s="501"/>
      <c r="G573" s="41"/>
      <c r="H573" s="41"/>
      <c r="I573" s="410"/>
      <c r="J573" s="237" t="s">
        <v>233</v>
      </c>
      <c r="K573" s="210">
        <v>166172</v>
      </c>
    </row>
    <row r="574" spans="1:11" ht="24" customHeight="1" thickBot="1">
      <c r="A574" s="237" t="s">
        <v>230</v>
      </c>
      <c r="B574" s="208">
        <v>54166</v>
      </c>
      <c r="C574" s="501"/>
      <c r="D574" s="239" t="s">
        <v>5</v>
      </c>
      <c r="E574" s="211">
        <v>4824</v>
      </c>
      <c r="F574" s="501"/>
      <c r="G574" s="41"/>
      <c r="H574" s="41"/>
      <c r="I574" s="410"/>
      <c r="J574" s="237" t="s">
        <v>230</v>
      </c>
      <c r="K574" s="210">
        <v>154616</v>
      </c>
    </row>
    <row r="575" spans="1:11" ht="24" customHeight="1" thickBot="1">
      <c r="A575" s="239" t="s">
        <v>5</v>
      </c>
      <c r="B575" s="212">
        <v>33599</v>
      </c>
      <c r="C575" s="501"/>
      <c r="D575" s="41"/>
      <c r="E575" s="41"/>
      <c r="F575" s="41"/>
      <c r="G575" s="41"/>
      <c r="H575" s="41"/>
      <c r="I575" s="410"/>
      <c r="J575" s="239" t="s">
        <v>5</v>
      </c>
      <c r="K575" s="213">
        <v>149975</v>
      </c>
    </row>
    <row r="576" ht="24" customHeight="1" thickBot="1"/>
    <row r="577" spans="1:19" ht="24" customHeight="1">
      <c r="A577" s="397" t="s">
        <v>81</v>
      </c>
      <c r="B577" s="489">
        <v>2007</v>
      </c>
      <c r="C577" s="473"/>
      <c r="D577" s="473"/>
      <c r="E577" s="473"/>
      <c r="F577" s="474"/>
      <c r="G577" s="469">
        <v>2010</v>
      </c>
      <c r="H577" s="470"/>
      <c r="I577" s="470"/>
      <c r="J577" s="470"/>
      <c r="K577" s="471"/>
      <c r="L577" s="469">
        <v>2013</v>
      </c>
      <c r="M577" s="470"/>
      <c r="N577" s="470"/>
      <c r="O577" s="470"/>
      <c r="P577" s="471"/>
      <c r="Q577" s="469" t="s">
        <v>234</v>
      </c>
      <c r="R577" s="470"/>
      <c r="S577" s="471"/>
    </row>
    <row r="578" spans="1:19" ht="24" customHeight="1" thickBot="1">
      <c r="A578" s="248" t="s">
        <v>251</v>
      </c>
      <c r="B578" s="215" t="s">
        <v>235</v>
      </c>
      <c r="C578" s="216" t="s">
        <v>236</v>
      </c>
      <c r="D578" s="216" t="s">
        <v>237</v>
      </c>
      <c r="E578" s="216" t="s">
        <v>238</v>
      </c>
      <c r="F578" s="278" t="s">
        <v>239</v>
      </c>
      <c r="G578" s="218" t="s">
        <v>235</v>
      </c>
      <c r="H578" s="216" t="s">
        <v>236</v>
      </c>
      <c r="I578" s="216" t="s">
        <v>237</v>
      </c>
      <c r="J578" s="216" t="s">
        <v>238</v>
      </c>
      <c r="K578" s="217" t="s">
        <v>239</v>
      </c>
      <c r="L578" s="215" t="s">
        <v>235</v>
      </c>
      <c r="M578" s="216" t="s">
        <v>236</v>
      </c>
      <c r="N578" s="216" t="s">
        <v>237</v>
      </c>
      <c r="O578" s="216" t="s">
        <v>238</v>
      </c>
      <c r="P578" s="278" t="s">
        <v>239</v>
      </c>
      <c r="Q578" s="218" t="s">
        <v>235</v>
      </c>
      <c r="R578" s="216" t="s">
        <v>236</v>
      </c>
      <c r="S578" s="217" t="s">
        <v>238</v>
      </c>
    </row>
    <row r="579" spans="1:19" ht="24" customHeight="1">
      <c r="A579" s="249" t="s">
        <v>112</v>
      </c>
      <c r="B579" s="244">
        <v>189416</v>
      </c>
      <c r="C579" s="221">
        <v>40951</v>
      </c>
      <c r="D579" s="220">
        <f>100*C579/B579</f>
        <v>21.61960974785657</v>
      </c>
      <c r="E579" s="221">
        <f>B579-C579</f>
        <v>148465</v>
      </c>
      <c r="F579" s="279">
        <f>100*E579/B579</f>
        <v>78.38039025214343</v>
      </c>
      <c r="G579" s="286">
        <v>190825</v>
      </c>
      <c r="H579" s="219">
        <v>42366</v>
      </c>
      <c r="I579" s="220">
        <f aca="true" t="shared" si="2" ref="I579:I589">100*H579/G579</f>
        <v>22.201493515000656</v>
      </c>
      <c r="J579" s="221">
        <f aca="true" t="shared" si="3" ref="J579:J589">G579-H579</f>
        <v>148459</v>
      </c>
      <c r="K579" s="287">
        <f aca="true" t="shared" si="4" ref="K579:K589">100*J579/G579</f>
        <v>77.79850648499935</v>
      </c>
      <c r="L579" s="282">
        <v>190224</v>
      </c>
      <c r="M579" s="131">
        <v>42975</v>
      </c>
      <c r="N579" s="220">
        <f aca="true" t="shared" si="5" ref="N579:N589">100*M579/L579</f>
        <v>22.591786525359577</v>
      </c>
      <c r="O579" s="221">
        <f aca="true" t="shared" si="6" ref="O579:O589">L579-M579</f>
        <v>147249</v>
      </c>
      <c r="P579" s="279">
        <f aca="true" t="shared" si="7" ref="P579:P589">100*O579/L579</f>
        <v>77.40821347464042</v>
      </c>
      <c r="Q579" s="291">
        <f aca="true" t="shared" si="8" ref="Q579:Q589">100*L579/B579</f>
        <v>100.42657431262407</v>
      </c>
      <c r="R579" s="222">
        <f aca="true" t="shared" si="9" ref="R579:R589">100*M579/C579</f>
        <v>104.94249224683158</v>
      </c>
      <c r="S579" s="223">
        <f aca="true" t="shared" si="10" ref="S579:S589">100*O579/E579</f>
        <v>99.18095173946722</v>
      </c>
    </row>
    <row r="580" spans="1:19" ht="24" customHeight="1">
      <c r="A580" s="224" t="s">
        <v>240</v>
      </c>
      <c r="B580" s="245">
        <v>1539</v>
      </c>
      <c r="C580" s="225">
        <v>518</v>
      </c>
      <c r="D580" s="226">
        <f aca="true" t="shared" si="11" ref="D580:D589">100*C580/B580</f>
        <v>33.658219623131906</v>
      </c>
      <c r="E580" s="225">
        <f aca="true" t="shared" si="12" ref="E580:E589">B580-C580</f>
        <v>1021</v>
      </c>
      <c r="F580" s="280">
        <f aca="true" t="shared" si="13" ref="F580:F589">100*E580/B580</f>
        <v>66.3417803768681</v>
      </c>
      <c r="G580" s="227">
        <v>1654</v>
      </c>
      <c r="H580" s="228">
        <v>517</v>
      </c>
      <c r="I580" s="226">
        <f t="shared" si="2"/>
        <v>31.257557436517533</v>
      </c>
      <c r="J580" s="225">
        <f t="shared" si="3"/>
        <v>1137</v>
      </c>
      <c r="K580" s="288">
        <f t="shared" si="4"/>
        <v>68.74244256348247</v>
      </c>
      <c r="L580" s="283">
        <v>1604</v>
      </c>
      <c r="M580" s="129">
        <v>431</v>
      </c>
      <c r="N580" s="226">
        <f t="shared" si="5"/>
        <v>26.870324189526183</v>
      </c>
      <c r="O580" s="225">
        <f t="shared" si="6"/>
        <v>1173</v>
      </c>
      <c r="P580" s="280">
        <f t="shared" si="7"/>
        <v>73.12967581047381</v>
      </c>
      <c r="Q580" s="229">
        <f t="shared" si="8"/>
        <v>104.22352176738141</v>
      </c>
      <c r="R580" s="230">
        <f t="shared" si="9"/>
        <v>83.20463320463321</v>
      </c>
      <c r="S580" s="231">
        <f t="shared" si="10"/>
        <v>114.8873653281097</v>
      </c>
    </row>
    <row r="581" spans="1:19" ht="24" customHeight="1">
      <c r="A581" s="224" t="s">
        <v>248</v>
      </c>
      <c r="B581" s="246">
        <v>1536.6</v>
      </c>
      <c r="C581" s="240">
        <v>365</v>
      </c>
      <c r="D581" s="226">
        <f>100*C581/B581</f>
        <v>23.753742027853704</v>
      </c>
      <c r="E581" s="240">
        <f>B581-C581</f>
        <v>1171.6</v>
      </c>
      <c r="F581" s="280">
        <f>100*E581/B581</f>
        <v>76.2462579721463</v>
      </c>
      <c r="G581" s="289">
        <v>1733.9</v>
      </c>
      <c r="H581" s="240">
        <v>352.5</v>
      </c>
      <c r="I581" s="226">
        <f t="shared" si="2"/>
        <v>20.329892150643058</v>
      </c>
      <c r="J581" s="240">
        <f t="shared" si="3"/>
        <v>1381.4</v>
      </c>
      <c r="K581" s="288">
        <f t="shared" si="4"/>
        <v>79.67010784935694</v>
      </c>
      <c r="L581" s="284">
        <v>1409.8</v>
      </c>
      <c r="M581" s="241">
        <v>300.4</v>
      </c>
      <c r="N581" s="226">
        <f t="shared" si="5"/>
        <v>21.30798694850333</v>
      </c>
      <c r="O581" s="240">
        <f t="shared" si="6"/>
        <v>1109.4</v>
      </c>
      <c r="P581" s="280">
        <f t="shared" si="7"/>
        <v>78.69201305149667</v>
      </c>
      <c r="Q581" s="229">
        <f t="shared" si="8"/>
        <v>91.74801509826891</v>
      </c>
      <c r="R581" s="230">
        <f t="shared" si="9"/>
        <v>82.30136986301369</v>
      </c>
      <c r="S581" s="231">
        <f t="shared" si="10"/>
        <v>94.69102082622058</v>
      </c>
    </row>
    <row r="582" spans="1:19" ht="24" customHeight="1">
      <c r="A582" s="224" t="s">
        <v>241</v>
      </c>
      <c r="B582" s="245">
        <v>409040</v>
      </c>
      <c r="C582" s="225">
        <v>93380</v>
      </c>
      <c r="D582" s="226">
        <f t="shared" si="11"/>
        <v>22.829063172305887</v>
      </c>
      <c r="E582" s="225">
        <f t="shared" si="12"/>
        <v>315660</v>
      </c>
      <c r="F582" s="280">
        <f t="shared" si="13"/>
        <v>77.1709368276941</v>
      </c>
      <c r="G582" s="227">
        <v>349841</v>
      </c>
      <c r="H582" s="228">
        <v>82222</v>
      </c>
      <c r="I582" s="226">
        <f t="shared" si="2"/>
        <v>23.502676930376943</v>
      </c>
      <c r="J582" s="225">
        <f t="shared" si="3"/>
        <v>267619</v>
      </c>
      <c r="K582" s="288">
        <f t="shared" si="4"/>
        <v>76.49732306962306</v>
      </c>
      <c r="L582" s="283">
        <v>393343</v>
      </c>
      <c r="M582" s="129">
        <v>93635</v>
      </c>
      <c r="N582" s="226">
        <f t="shared" si="5"/>
        <v>23.804923438322277</v>
      </c>
      <c r="O582" s="225">
        <f t="shared" si="6"/>
        <v>299708</v>
      </c>
      <c r="P582" s="280">
        <f t="shared" si="7"/>
        <v>76.19507656167772</v>
      </c>
      <c r="Q582" s="229">
        <f t="shared" si="8"/>
        <v>96.16247799726189</v>
      </c>
      <c r="R582" s="230">
        <f t="shared" si="9"/>
        <v>100.27307774684087</v>
      </c>
      <c r="S582" s="231">
        <f t="shared" si="10"/>
        <v>94.94646138250016</v>
      </c>
    </row>
    <row r="583" spans="1:19" ht="24" customHeight="1">
      <c r="A583" s="224" t="s">
        <v>242</v>
      </c>
      <c r="B583" s="245">
        <v>29693829</v>
      </c>
      <c r="C583" s="225">
        <v>3492625</v>
      </c>
      <c r="D583" s="226">
        <f t="shared" si="11"/>
        <v>11.76212404267567</v>
      </c>
      <c r="E583" s="225">
        <f t="shared" si="12"/>
        <v>26201204</v>
      </c>
      <c r="F583" s="280">
        <f t="shared" si="13"/>
        <v>88.23787595732433</v>
      </c>
      <c r="G583" s="227">
        <v>29419605</v>
      </c>
      <c r="H583" s="228">
        <v>3455999</v>
      </c>
      <c r="I583" s="226">
        <f t="shared" si="2"/>
        <v>11.747265131533887</v>
      </c>
      <c r="J583" s="225">
        <f t="shared" si="3"/>
        <v>25963606</v>
      </c>
      <c r="K583" s="288">
        <f t="shared" si="4"/>
        <v>88.2527348684661</v>
      </c>
      <c r="L583" s="283">
        <v>29911207</v>
      </c>
      <c r="M583" s="129">
        <v>3478054</v>
      </c>
      <c r="N583" s="226">
        <f t="shared" si="5"/>
        <v>11.62792929085075</v>
      </c>
      <c r="O583" s="225">
        <f t="shared" si="6"/>
        <v>26433153</v>
      </c>
      <c r="P583" s="280">
        <f t="shared" si="7"/>
        <v>88.37207070914926</v>
      </c>
      <c r="Q583" s="229">
        <f t="shared" si="8"/>
        <v>100.73206456466089</v>
      </c>
      <c r="R583" s="230">
        <f t="shared" si="9"/>
        <v>99.58280662825238</v>
      </c>
      <c r="S583" s="231">
        <f t="shared" si="10"/>
        <v>100.88526084526498</v>
      </c>
    </row>
    <row r="584" spans="1:19" ht="24" customHeight="1">
      <c r="A584" s="224" t="s">
        <v>243</v>
      </c>
      <c r="B584" s="245">
        <v>1154847</v>
      </c>
      <c r="C584" s="225">
        <v>182188</v>
      </c>
      <c r="D584" s="226">
        <f t="shared" si="11"/>
        <v>15.775942614043245</v>
      </c>
      <c r="E584" s="225">
        <f t="shared" si="12"/>
        <v>972659</v>
      </c>
      <c r="F584" s="280">
        <f t="shared" si="13"/>
        <v>84.22405738595675</v>
      </c>
      <c r="G584" s="227">
        <v>1295801</v>
      </c>
      <c r="H584" s="228">
        <v>190854</v>
      </c>
      <c r="I584" s="226">
        <f t="shared" si="2"/>
        <v>14.728650464075889</v>
      </c>
      <c r="J584" s="225">
        <f t="shared" si="3"/>
        <v>1104947</v>
      </c>
      <c r="K584" s="288">
        <f t="shared" si="4"/>
        <v>85.27134953592412</v>
      </c>
      <c r="L584" s="283">
        <v>1369511</v>
      </c>
      <c r="M584" s="129">
        <v>179267</v>
      </c>
      <c r="N584" s="226">
        <f t="shared" si="5"/>
        <v>13.089854699962249</v>
      </c>
      <c r="O584" s="225">
        <f t="shared" si="6"/>
        <v>1190244</v>
      </c>
      <c r="P584" s="280">
        <f t="shared" si="7"/>
        <v>86.91014530003775</v>
      </c>
      <c r="Q584" s="229">
        <f t="shared" si="8"/>
        <v>118.58809002404648</v>
      </c>
      <c r="R584" s="230">
        <f t="shared" si="9"/>
        <v>98.39671108964366</v>
      </c>
      <c r="S584" s="231">
        <f t="shared" si="10"/>
        <v>122.3701214917047</v>
      </c>
    </row>
    <row r="585" spans="1:19" ht="24" customHeight="1">
      <c r="A585" s="224" t="s">
        <v>244</v>
      </c>
      <c r="B585" s="245">
        <v>572105</v>
      </c>
      <c r="C585" s="225">
        <v>290473</v>
      </c>
      <c r="D585" s="226">
        <f t="shared" si="11"/>
        <v>50.77267284851557</v>
      </c>
      <c r="E585" s="225">
        <f t="shared" si="12"/>
        <v>281632</v>
      </c>
      <c r="F585" s="280">
        <f t="shared" si="13"/>
        <v>49.22732715148443</v>
      </c>
      <c r="G585" s="227">
        <v>554033</v>
      </c>
      <c r="H585" s="228">
        <v>303034</v>
      </c>
      <c r="I585" s="226">
        <f t="shared" si="2"/>
        <v>54.696019912171295</v>
      </c>
      <c r="J585" s="225">
        <f t="shared" si="3"/>
        <v>250999</v>
      </c>
      <c r="K585" s="288">
        <f t="shared" si="4"/>
        <v>45.303980087828705</v>
      </c>
      <c r="L585" s="283">
        <v>539360</v>
      </c>
      <c r="M585" s="129">
        <v>311805</v>
      </c>
      <c r="N585" s="226">
        <f t="shared" si="5"/>
        <v>57.810182438445565</v>
      </c>
      <c r="O585" s="225">
        <f t="shared" si="6"/>
        <v>227555</v>
      </c>
      <c r="P585" s="280">
        <f t="shared" si="7"/>
        <v>42.189817561554435</v>
      </c>
      <c r="Q585" s="229">
        <f t="shared" si="8"/>
        <v>94.2764003111317</v>
      </c>
      <c r="R585" s="230">
        <f t="shared" si="9"/>
        <v>107.34388394102034</v>
      </c>
      <c r="S585" s="231">
        <f t="shared" si="10"/>
        <v>80.79870185206227</v>
      </c>
    </row>
    <row r="586" spans="1:19" ht="24" customHeight="1">
      <c r="A586" s="224" t="s">
        <v>245</v>
      </c>
      <c r="B586" s="245">
        <v>5715481</v>
      </c>
      <c r="C586" s="225">
        <v>2674997</v>
      </c>
      <c r="D586" s="226">
        <f t="shared" si="11"/>
        <v>46.80265755410612</v>
      </c>
      <c r="E586" s="225">
        <f t="shared" si="12"/>
        <v>3040484</v>
      </c>
      <c r="F586" s="280">
        <f t="shared" si="13"/>
        <v>53.19734244589388</v>
      </c>
      <c r="G586" s="227">
        <v>4908224</v>
      </c>
      <c r="H586" s="228">
        <v>2713801</v>
      </c>
      <c r="I586" s="226">
        <f t="shared" si="2"/>
        <v>55.29089544405471</v>
      </c>
      <c r="J586" s="225">
        <f t="shared" si="3"/>
        <v>2194423</v>
      </c>
      <c r="K586" s="288">
        <f t="shared" si="4"/>
        <v>44.70910455594529</v>
      </c>
      <c r="L586" s="283">
        <v>4408971</v>
      </c>
      <c r="M586" s="129">
        <v>2572137</v>
      </c>
      <c r="N586" s="226">
        <f t="shared" si="5"/>
        <v>58.33871440751141</v>
      </c>
      <c r="O586" s="225">
        <f t="shared" si="6"/>
        <v>1836834</v>
      </c>
      <c r="P586" s="280">
        <f t="shared" si="7"/>
        <v>41.66128559248859</v>
      </c>
      <c r="Q586" s="229">
        <f t="shared" si="8"/>
        <v>77.14085656132879</v>
      </c>
      <c r="R586" s="230">
        <f t="shared" si="9"/>
        <v>96.15476204272379</v>
      </c>
      <c r="S586" s="231">
        <f t="shared" si="10"/>
        <v>60.412552738314034</v>
      </c>
    </row>
    <row r="587" spans="1:19" ht="24" customHeight="1">
      <c r="A587" s="224" t="s">
        <v>184</v>
      </c>
      <c r="B587" s="245">
        <v>31631797</v>
      </c>
      <c r="C587" s="225">
        <v>2672645</v>
      </c>
      <c r="D587" s="226">
        <f t="shared" si="11"/>
        <v>8.449235432308825</v>
      </c>
      <c r="E587" s="225">
        <f t="shared" si="12"/>
        <v>28959152</v>
      </c>
      <c r="F587" s="280">
        <f t="shared" si="13"/>
        <v>91.55076456769117</v>
      </c>
      <c r="G587" s="227">
        <v>41258689</v>
      </c>
      <c r="H587" s="228">
        <v>4718089</v>
      </c>
      <c r="I587" s="226">
        <f t="shared" si="2"/>
        <v>11.435382738409357</v>
      </c>
      <c r="J587" s="225">
        <f t="shared" si="3"/>
        <v>36540600</v>
      </c>
      <c r="K587" s="288">
        <f t="shared" si="4"/>
        <v>88.56461726159064</v>
      </c>
      <c r="L587" s="283">
        <v>40286028</v>
      </c>
      <c r="M587" s="129">
        <v>3647484</v>
      </c>
      <c r="N587" s="226">
        <f t="shared" si="5"/>
        <v>9.053967792506127</v>
      </c>
      <c r="O587" s="225">
        <f t="shared" si="6"/>
        <v>36638544</v>
      </c>
      <c r="P587" s="280">
        <f t="shared" si="7"/>
        <v>90.94603220749387</v>
      </c>
      <c r="Q587" s="229">
        <f t="shared" si="8"/>
        <v>127.35927712232093</v>
      </c>
      <c r="R587" s="230">
        <f t="shared" si="9"/>
        <v>136.474690802557</v>
      </c>
      <c r="S587" s="231">
        <f t="shared" si="10"/>
        <v>126.51801406339523</v>
      </c>
    </row>
    <row r="588" spans="1:19" ht="24" customHeight="1">
      <c r="A588" s="224" t="s">
        <v>246</v>
      </c>
      <c r="B588" s="245">
        <v>6848520</v>
      </c>
      <c r="C588" s="225">
        <v>4652315</v>
      </c>
      <c r="D588" s="226">
        <f t="shared" si="11"/>
        <v>67.93168450993791</v>
      </c>
      <c r="E588" s="225">
        <f t="shared" si="12"/>
        <v>2196205</v>
      </c>
      <c r="F588" s="280">
        <f t="shared" si="13"/>
        <v>32.06831549006208</v>
      </c>
      <c r="G588" s="227">
        <v>7151021</v>
      </c>
      <c r="H588" s="228">
        <v>4762202</v>
      </c>
      <c r="I588" s="226">
        <f t="shared" si="2"/>
        <v>66.5947142373096</v>
      </c>
      <c r="J588" s="225">
        <f t="shared" si="3"/>
        <v>2388819</v>
      </c>
      <c r="K588" s="288">
        <f t="shared" si="4"/>
        <v>33.40528576269039</v>
      </c>
      <c r="L588" s="283">
        <v>6173265</v>
      </c>
      <c r="M588" s="129">
        <v>4301459</v>
      </c>
      <c r="N588" s="226">
        <f t="shared" si="5"/>
        <v>69.67883283805247</v>
      </c>
      <c r="O588" s="225">
        <f t="shared" si="6"/>
        <v>1871806</v>
      </c>
      <c r="P588" s="280">
        <f t="shared" si="7"/>
        <v>30.32116716194753</v>
      </c>
      <c r="Q588" s="229">
        <f t="shared" si="8"/>
        <v>90.14013246657672</v>
      </c>
      <c r="R588" s="230">
        <f t="shared" si="9"/>
        <v>92.45846422694937</v>
      </c>
      <c r="S588" s="231">
        <f t="shared" si="10"/>
        <v>85.22911112578288</v>
      </c>
    </row>
    <row r="589" spans="1:19" ht="24" customHeight="1" thickBot="1">
      <c r="A589" s="232" t="s">
        <v>247</v>
      </c>
      <c r="B589" s="247">
        <v>6184132</v>
      </c>
      <c r="C589" s="242">
        <v>2718472</v>
      </c>
      <c r="D589" s="233">
        <f t="shared" si="11"/>
        <v>43.958828821894485</v>
      </c>
      <c r="E589" s="242">
        <f t="shared" si="12"/>
        <v>3465660</v>
      </c>
      <c r="F589" s="281">
        <f t="shared" si="13"/>
        <v>56.041171178105515</v>
      </c>
      <c r="G589" s="255">
        <v>6024131</v>
      </c>
      <c r="H589" s="243">
        <v>2867280</v>
      </c>
      <c r="I589" s="233">
        <f t="shared" si="2"/>
        <v>47.59657451008287</v>
      </c>
      <c r="J589" s="242">
        <f t="shared" si="3"/>
        <v>3156851</v>
      </c>
      <c r="K589" s="290">
        <f t="shared" si="4"/>
        <v>52.40342548991713</v>
      </c>
      <c r="L589" s="285">
        <v>5669610</v>
      </c>
      <c r="M589" s="133">
        <v>2798904</v>
      </c>
      <c r="N589" s="233">
        <f t="shared" si="5"/>
        <v>49.36678184213729</v>
      </c>
      <c r="O589" s="242">
        <f t="shared" si="6"/>
        <v>2870706</v>
      </c>
      <c r="P589" s="281">
        <f t="shared" si="7"/>
        <v>50.63321815786271</v>
      </c>
      <c r="Q589" s="234">
        <f t="shared" si="8"/>
        <v>91.67996414048083</v>
      </c>
      <c r="R589" s="235">
        <f t="shared" si="9"/>
        <v>102.95872092852161</v>
      </c>
      <c r="S589" s="236">
        <f t="shared" si="10"/>
        <v>82.83288031716903</v>
      </c>
    </row>
    <row r="590" ht="24" customHeight="1" thickBot="1">
      <c r="B590" s="269"/>
    </row>
    <row r="591" spans="1:14" ht="24" customHeight="1" thickBot="1">
      <c r="A591" s="328" t="s">
        <v>82</v>
      </c>
      <c r="B591" s="214">
        <v>2013</v>
      </c>
      <c r="C591" s="469" t="s">
        <v>281</v>
      </c>
      <c r="D591" s="470"/>
      <c r="E591" s="470"/>
      <c r="F591" s="470"/>
      <c r="G591" s="470"/>
      <c r="H591" s="471"/>
      <c r="I591" s="469" t="s">
        <v>282</v>
      </c>
      <c r="J591" s="470"/>
      <c r="K591" s="470"/>
      <c r="L591" s="470"/>
      <c r="M591" s="470"/>
      <c r="N591" s="471"/>
    </row>
    <row r="592" spans="1:14" ht="24" customHeight="1">
      <c r="A592" s="270" t="s">
        <v>27</v>
      </c>
      <c r="B592" s="207" t="s">
        <v>206</v>
      </c>
      <c r="C592" s="206" t="s">
        <v>112</v>
      </c>
      <c r="D592" s="251" t="s">
        <v>215</v>
      </c>
      <c r="E592" s="251" t="s">
        <v>216</v>
      </c>
      <c r="F592" s="251" t="s">
        <v>26</v>
      </c>
      <c r="G592" s="251" t="s">
        <v>246</v>
      </c>
      <c r="H592" s="207" t="s">
        <v>247</v>
      </c>
      <c r="I592" s="206" t="s">
        <v>275</v>
      </c>
      <c r="J592" s="251" t="s">
        <v>280</v>
      </c>
      <c r="K592" s="251" t="s">
        <v>276</v>
      </c>
      <c r="L592" s="251" t="s">
        <v>277</v>
      </c>
      <c r="M592" s="251" t="s">
        <v>278</v>
      </c>
      <c r="N592" s="207" t="s">
        <v>279</v>
      </c>
    </row>
    <row r="593" spans="1:14" ht="59.25" customHeight="1">
      <c r="A593" s="266" t="s">
        <v>49</v>
      </c>
      <c r="B593" s="267">
        <v>24561</v>
      </c>
      <c r="C593" s="263">
        <v>374</v>
      </c>
      <c r="D593" s="129">
        <v>3765</v>
      </c>
      <c r="E593" s="129">
        <v>29610</v>
      </c>
      <c r="F593" s="129">
        <v>19236</v>
      </c>
      <c r="G593" s="129">
        <v>54712</v>
      </c>
      <c r="H593" s="209">
        <v>56455</v>
      </c>
      <c r="I593" s="271">
        <f aca="true" t="shared" si="14" ref="I593:I615">1000*C593/B593</f>
        <v>15.22739302145678</v>
      </c>
      <c r="J593" s="272">
        <f aca="true" t="shared" si="15" ref="J593:J615">100*D593/B593</f>
        <v>15.329180407963845</v>
      </c>
      <c r="K593" s="272">
        <f aca="true" t="shared" si="16" ref="K593:K615">1000*E593/B593</f>
        <v>1205.5698057896666</v>
      </c>
      <c r="L593" s="272">
        <f aca="true" t="shared" si="17" ref="L593:L615">1000*F593/B593</f>
        <v>783.1928667399536</v>
      </c>
      <c r="M593" s="272">
        <f aca="true" t="shared" si="18" ref="M593:M615">1000*G593/B593</f>
        <v>2227.596596229795</v>
      </c>
      <c r="N593" s="273">
        <f aca="true" t="shared" si="19" ref="N593:N615">1000*H593/B593</f>
        <v>2298.56276210252</v>
      </c>
    </row>
    <row r="594" spans="1:14" ht="24" customHeight="1">
      <c r="A594" s="259" t="s">
        <v>34</v>
      </c>
      <c r="B594" s="208">
        <v>88477</v>
      </c>
      <c r="C594" s="263">
        <v>422</v>
      </c>
      <c r="D594" s="129">
        <v>8133</v>
      </c>
      <c r="E594" s="129">
        <v>57141</v>
      </c>
      <c r="F594" s="129">
        <v>33790</v>
      </c>
      <c r="G594" s="129">
        <v>133974</v>
      </c>
      <c r="H594" s="209">
        <v>77491</v>
      </c>
      <c r="I594" s="271">
        <f t="shared" si="14"/>
        <v>4.769601139279135</v>
      </c>
      <c r="J594" s="272">
        <f t="shared" si="15"/>
        <v>9.192219446861897</v>
      </c>
      <c r="K594" s="272">
        <f t="shared" si="16"/>
        <v>645.8288594776044</v>
      </c>
      <c r="L594" s="272">
        <f t="shared" si="17"/>
        <v>381.90716231336955</v>
      </c>
      <c r="M594" s="272">
        <f t="shared" si="18"/>
        <v>1514.2240356250777</v>
      </c>
      <c r="N594" s="273">
        <f t="shared" si="19"/>
        <v>875.832137165591</v>
      </c>
    </row>
    <row r="595" spans="1:14" ht="24" customHeight="1">
      <c r="A595" s="259" t="s">
        <v>29</v>
      </c>
      <c r="B595" s="208">
        <v>126654</v>
      </c>
      <c r="C595" s="263">
        <v>1025</v>
      </c>
      <c r="D595" s="129">
        <v>10484</v>
      </c>
      <c r="E595" s="129">
        <v>74319</v>
      </c>
      <c r="F595" s="129">
        <v>27365</v>
      </c>
      <c r="G595" s="129">
        <v>191600</v>
      </c>
      <c r="H595" s="209">
        <v>89050</v>
      </c>
      <c r="I595" s="271">
        <f t="shared" si="14"/>
        <v>8.092914554613357</v>
      </c>
      <c r="J595" s="272">
        <f t="shared" si="15"/>
        <v>8.277669872250383</v>
      </c>
      <c r="K595" s="272">
        <f t="shared" si="16"/>
        <v>586.7876261310341</v>
      </c>
      <c r="L595" s="272">
        <f t="shared" si="17"/>
        <v>216.06107979218976</v>
      </c>
      <c r="M595" s="272">
        <f t="shared" si="18"/>
        <v>1512.7828572330918</v>
      </c>
      <c r="N595" s="273">
        <f t="shared" si="19"/>
        <v>703.0966254520189</v>
      </c>
    </row>
    <row r="596" spans="1:14" ht="24" customHeight="1">
      <c r="A596" s="259" t="s">
        <v>33</v>
      </c>
      <c r="B596" s="208">
        <v>99784</v>
      </c>
      <c r="C596" s="263">
        <v>1028</v>
      </c>
      <c r="D596" s="129">
        <v>14155</v>
      </c>
      <c r="E596" s="129">
        <v>109531</v>
      </c>
      <c r="F596" s="129">
        <v>49516</v>
      </c>
      <c r="G596" s="129">
        <v>201977</v>
      </c>
      <c r="H596" s="209">
        <v>32657</v>
      </c>
      <c r="I596" s="271">
        <f t="shared" si="14"/>
        <v>10.302252866190972</v>
      </c>
      <c r="J596" s="272">
        <f t="shared" si="15"/>
        <v>14.185640984526577</v>
      </c>
      <c r="K596" s="272">
        <f t="shared" si="16"/>
        <v>1097.6809909404312</v>
      </c>
      <c r="L596" s="272">
        <f t="shared" si="17"/>
        <v>496.23186081936984</v>
      </c>
      <c r="M596" s="272">
        <f t="shared" si="18"/>
        <v>2024.1421470376013</v>
      </c>
      <c r="N596" s="273">
        <f t="shared" si="19"/>
        <v>327.2769181431893</v>
      </c>
    </row>
    <row r="597" spans="1:14" ht="24" customHeight="1">
      <c r="A597" s="259" t="s">
        <v>43</v>
      </c>
      <c r="B597" s="208">
        <v>58747</v>
      </c>
      <c r="C597" s="263">
        <v>723</v>
      </c>
      <c r="D597" s="129">
        <v>8021</v>
      </c>
      <c r="E597" s="129">
        <v>64223</v>
      </c>
      <c r="F597" s="129">
        <v>23897</v>
      </c>
      <c r="G597" s="129">
        <v>120364</v>
      </c>
      <c r="H597" s="209">
        <v>76536</v>
      </c>
      <c r="I597" s="271">
        <f t="shared" si="14"/>
        <v>12.30701142185984</v>
      </c>
      <c r="J597" s="272">
        <f t="shared" si="15"/>
        <v>13.65346315556539</v>
      </c>
      <c r="K597" s="272">
        <f t="shared" si="16"/>
        <v>1093.2132704648748</v>
      </c>
      <c r="L597" s="272">
        <f t="shared" si="17"/>
        <v>406.77821846221934</v>
      </c>
      <c r="M597" s="272">
        <f t="shared" si="18"/>
        <v>2048.853558479582</v>
      </c>
      <c r="N597" s="273">
        <f t="shared" si="19"/>
        <v>1302.8069518443494</v>
      </c>
    </row>
    <row r="598" spans="1:14" ht="24" customHeight="1">
      <c r="A598" s="259" t="s">
        <v>48</v>
      </c>
      <c r="B598" s="208">
        <v>26058</v>
      </c>
      <c r="C598" s="263">
        <v>255</v>
      </c>
      <c r="D598" s="129">
        <v>1431</v>
      </c>
      <c r="E598" s="129">
        <v>15482</v>
      </c>
      <c r="F598" s="129">
        <v>4266</v>
      </c>
      <c r="G598" s="129">
        <v>22822</v>
      </c>
      <c r="H598" s="209">
        <v>15568</v>
      </c>
      <c r="I598" s="271">
        <f t="shared" si="14"/>
        <v>9.785862307160949</v>
      </c>
      <c r="J598" s="272">
        <f t="shared" si="15"/>
        <v>5.491595671195027</v>
      </c>
      <c r="K598" s="272">
        <f t="shared" si="16"/>
        <v>594.1361578018267</v>
      </c>
      <c r="L598" s="272">
        <f t="shared" si="17"/>
        <v>163.7117200092102</v>
      </c>
      <c r="M598" s="272">
        <f t="shared" si="18"/>
        <v>875.8154885255967</v>
      </c>
      <c r="N598" s="273">
        <f t="shared" si="19"/>
        <v>597.43648783483</v>
      </c>
    </row>
    <row r="599" spans="1:14" ht="24" customHeight="1">
      <c r="A599" s="259" t="s">
        <v>47</v>
      </c>
      <c r="B599" s="208">
        <v>37890</v>
      </c>
      <c r="C599" s="263">
        <v>653</v>
      </c>
      <c r="D599" s="129">
        <v>6434</v>
      </c>
      <c r="E599" s="129">
        <v>39024</v>
      </c>
      <c r="F599" s="129">
        <v>21112</v>
      </c>
      <c r="G599" s="129">
        <v>75503</v>
      </c>
      <c r="H599" s="209">
        <v>8787</v>
      </c>
      <c r="I599" s="271">
        <f t="shared" si="14"/>
        <v>17.23409870678279</v>
      </c>
      <c r="J599" s="272">
        <f t="shared" si="15"/>
        <v>16.980733702823965</v>
      </c>
      <c r="K599" s="272">
        <f t="shared" si="16"/>
        <v>1029.9287410926365</v>
      </c>
      <c r="L599" s="272">
        <f t="shared" si="17"/>
        <v>557.191871206123</v>
      </c>
      <c r="M599" s="272">
        <f t="shared" si="18"/>
        <v>1992.6893639482714</v>
      </c>
      <c r="N599" s="273">
        <f t="shared" si="19"/>
        <v>231.90815518606493</v>
      </c>
    </row>
    <row r="600" spans="1:14" ht="24" customHeight="1">
      <c r="A600" s="259" t="s">
        <v>45</v>
      </c>
      <c r="B600" s="208">
        <v>55618</v>
      </c>
      <c r="C600" s="263">
        <v>961</v>
      </c>
      <c r="D600" s="129">
        <v>7153</v>
      </c>
      <c r="E600" s="129">
        <v>46068</v>
      </c>
      <c r="F600" s="129">
        <v>17634</v>
      </c>
      <c r="G600" s="129">
        <v>66325</v>
      </c>
      <c r="H600" s="209">
        <v>44154</v>
      </c>
      <c r="I600" s="271">
        <f t="shared" si="14"/>
        <v>17.278578877341868</v>
      </c>
      <c r="J600" s="272">
        <f t="shared" si="15"/>
        <v>12.860944298608365</v>
      </c>
      <c r="K600" s="272">
        <f t="shared" si="16"/>
        <v>828.2929986694954</v>
      </c>
      <c r="L600" s="272">
        <f t="shared" si="17"/>
        <v>317.05562947247296</v>
      </c>
      <c r="M600" s="272">
        <f t="shared" si="18"/>
        <v>1192.5096191880327</v>
      </c>
      <c r="N600" s="273">
        <f t="shared" si="19"/>
        <v>793.8796792405336</v>
      </c>
    </row>
    <row r="601" spans="1:14" ht="36" customHeight="1">
      <c r="A601" s="259" t="s">
        <v>39</v>
      </c>
      <c r="B601" s="208">
        <v>75042</v>
      </c>
      <c r="C601" s="263">
        <v>294</v>
      </c>
      <c r="D601" s="129">
        <v>1924</v>
      </c>
      <c r="E601" s="129">
        <v>14766</v>
      </c>
      <c r="F601" s="129">
        <v>4030</v>
      </c>
      <c r="G601" s="129">
        <v>23004</v>
      </c>
      <c r="H601" s="209">
        <v>29159</v>
      </c>
      <c r="I601" s="271">
        <f t="shared" si="14"/>
        <v>3.9178060286239704</v>
      </c>
      <c r="J601" s="272">
        <f t="shared" si="15"/>
        <v>2.5638975507049384</v>
      </c>
      <c r="K601" s="272">
        <f t="shared" si="16"/>
        <v>196.76980890701208</v>
      </c>
      <c r="L601" s="272">
        <f t="shared" si="17"/>
        <v>53.70325950800885</v>
      </c>
      <c r="M601" s="272">
        <f t="shared" si="18"/>
        <v>306.5483329335572</v>
      </c>
      <c r="N601" s="273">
        <f t="shared" si="19"/>
        <v>388.5690679885931</v>
      </c>
    </row>
    <row r="602" spans="1:14" ht="24" customHeight="1">
      <c r="A602" s="259" t="s">
        <v>37</v>
      </c>
      <c r="B602" s="208">
        <v>79160</v>
      </c>
      <c r="C602" s="263">
        <v>1690</v>
      </c>
      <c r="D602" s="129">
        <v>11575</v>
      </c>
      <c r="E602" s="129">
        <v>141053</v>
      </c>
      <c r="F602" s="129">
        <v>39044</v>
      </c>
      <c r="G602" s="129">
        <v>191004</v>
      </c>
      <c r="H602" s="209">
        <v>239447</v>
      </c>
      <c r="I602" s="271">
        <f t="shared" si="14"/>
        <v>21.349166245578576</v>
      </c>
      <c r="J602" s="272">
        <f t="shared" si="15"/>
        <v>14.622283981808994</v>
      </c>
      <c r="K602" s="272">
        <f t="shared" si="16"/>
        <v>1781.8721576553814</v>
      </c>
      <c r="L602" s="272">
        <f t="shared" si="17"/>
        <v>493.2289034866094</v>
      </c>
      <c r="M602" s="272">
        <f t="shared" si="18"/>
        <v>2412.8852956038404</v>
      </c>
      <c r="N602" s="273">
        <f t="shared" si="19"/>
        <v>3024.8484082870136</v>
      </c>
    </row>
    <row r="603" spans="1:14" ht="24" customHeight="1">
      <c r="A603" s="259" t="s">
        <v>28</v>
      </c>
      <c r="B603" s="208">
        <v>144599</v>
      </c>
      <c r="C603" s="263">
        <v>1672</v>
      </c>
      <c r="D603" s="129">
        <v>13156</v>
      </c>
      <c r="E603" s="129">
        <v>127642</v>
      </c>
      <c r="F603" s="129">
        <v>50626</v>
      </c>
      <c r="G603" s="129">
        <v>226835</v>
      </c>
      <c r="H603" s="209">
        <v>243587</v>
      </c>
      <c r="I603" s="271">
        <f t="shared" si="14"/>
        <v>11.563012192338812</v>
      </c>
      <c r="J603" s="272">
        <f t="shared" si="15"/>
        <v>9.098264856603434</v>
      </c>
      <c r="K603" s="272">
        <f t="shared" si="16"/>
        <v>882.7308625924107</v>
      </c>
      <c r="L603" s="272">
        <f t="shared" si="17"/>
        <v>350.1130713213784</v>
      </c>
      <c r="M603" s="272">
        <f t="shared" si="18"/>
        <v>1568.7176259863484</v>
      </c>
      <c r="N603" s="273">
        <f t="shared" si="19"/>
        <v>1684.5690495784895</v>
      </c>
    </row>
    <row r="604" spans="1:14" ht="24" customHeight="1">
      <c r="A604" s="259" t="s">
        <v>44</v>
      </c>
      <c r="B604" s="208">
        <v>57922</v>
      </c>
      <c r="C604" s="263">
        <v>637</v>
      </c>
      <c r="D604" s="129">
        <v>8603</v>
      </c>
      <c r="E604" s="129">
        <v>90681</v>
      </c>
      <c r="F604" s="129">
        <v>35272</v>
      </c>
      <c r="G604" s="129">
        <v>164594</v>
      </c>
      <c r="H604" s="209">
        <v>151922</v>
      </c>
      <c r="I604" s="271">
        <f t="shared" si="14"/>
        <v>10.997548427195193</v>
      </c>
      <c r="J604" s="272">
        <f t="shared" si="15"/>
        <v>14.852732985739443</v>
      </c>
      <c r="K604" s="272">
        <f t="shared" si="16"/>
        <v>1565.5709402299644</v>
      </c>
      <c r="L604" s="272">
        <f t="shared" si="17"/>
        <v>608.956873036152</v>
      </c>
      <c r="M604" s="272">
        <f t="shared" si="18"/>
        <v>2841.649114326163</v>
      </c>
      <c r="N604" s="273">
        <f t="shared" si="19"/>
        <v>2622.8721383930115</v>
      </c>
    </row>
    <row r="605" spans="1:14" ht="24" customHeight="1">
      <c r="A605" s="259" t="s">
        <v>31</v>
      </c>
      <c r="B605" s="208">
        <v>117866</v>
      </c>
      <c r="C605" s="263">
        <v>1531</v>
      </c>
      <c r="D605" s="129">
        <v>17568</v>
      </c>
      <c r="E605" s="129">
        <v>142559</v>
      </c>
      <c r="F605" s="129">
        <v>63271</v>
      </c>
      <c r="G605" s="129">
        <v>276121</v>
      </c>
      <c r="H605" s="209">
        <v>51272</v>
      </c>
      <c r="I605" s="271">
        <f t="shared" si="14"/>
        <v>12.9893268627085</v>
      </c>
      <c r="J605" s="272">
        <f t="shared" si="15"/>
        <v>14.905061680213123</v>
      </c>
      <c r="K605" s="272">
        <f t="shared" si="16"/>
        <v>1209.5006193473946</v>
      </c>
      <c r="L605" s="272">
        <f t="shared" si="17"/>
        <v>536.8045068128214</v>
      </c>
      <c r="M605" s="272">
        <f t="shared" si="18"/>
        <v>2342.6687933755284</v>
      </c>
      <c r="N605" s="273">
        <f t="shared" si="19"/>
        <v>435.00246042115623</v>
      </c>
    </row>
    <row r="606" spans="1:14" ht="24" customHeight="1">
      <c r="A606" s="259" t="s">
        <v>30</v>
      </c>
      <c r="B606" s="208">
        <v>123492</v>
      </c>
      <c r="C606" s="263">
        <v>704</v>
      </c>
      <c r="D606" s="129">
        <v>10667</v>
      </c>
      <c r="E606" s="129">
        <v>73220</v>
      </c>
      <c r="F606" s="129">
        <v>23331</v>
      </c>
      <c r="G606" s="129">
        <v>147313</v>
      </c>
      <c r="H606" s="209">
        <v>92429</v>
      </c>
      <c r="I606" s="271">
        <f t="shared" si="14"/>
        <v>5.700774139215496</v>
      </c>
      <c r="J606" s="272">
        <f t="shared" si="15"/>
        <v>8.637806497586888</v>
      </c>
      <c r="K606" s="272">
        <f t="shared" si="16"/>
        <v>592.9129012405662</v>
      </c>
      <c r="L606" s="272">
        <f t="shared" si="17"/>
        <v>188.92721795743853</v>
      </c>
      <c r="M606" s="272">
        <f t="shared" si="18"/>
        <v>1192.895086321381</v>
      </c>
      <c r="N606" s="273">
        <f t="shared" si="19"/>
        <v>748.4614387976549</v>
      </c>
    </row>
    <row r="607" spans="1:15" s="41" customFormat="1" ht="24" customHeight="1">
      <c r="A607" s="259" t="s">
        <v>42</v>
      </c>
      <c r="B607" s="208">
        <v>60696</v>
      </c>
      <c r="C607" s="263">
        <v>531</v>
      </c>
      <c r="D607" s="129">
        <v>5215</v>
      </c>
      <c r="E607" s="129">
        <v>49635</v>
      </c>
      <c r="F607" s="129">
        <v>29521</v>
      </c>
      <c r="G607" s="129">
        <v>100765</v>
      </c>
      <c r="H607" s="209">
        <v>65407</v>
      </c>
      <c r="I607" s="271">
        <f t="shared" si="14"/>
        <v>8.748517200474495</v>
      </c>
      <c r="J607" s="272">
        <f t="shared" si="15"/>
        <v>8.59199947278239</v>
      </c>
      <c r="K607" s="272">
        <f t="shared" si="16"/>
        <v>817.7639383155397</v>
      </c>
      <c r="L607" s="272">
        <f t="shared" si="17"/>
        <v>486.3747199156452</v>
      </c>
      <c r="M607" s="272">
        <f t="shared" si="18"/>
        <v>1660.1588243047318</v>
      </c>
      <c r="N607" s="273">
        <f t="shared" si="19"/>
        <v>1077.6163173850007</v>
      </c>
      <c r="O607" s="4"/>
    </row>
    <row r="608" spans="1:14" ht="57" customHeight="1">
      <c r="A608" s="259" t="s">
        <v>36</v>
      </c>
      <c r="B608" s="208">
        <v>80686</v>
      </c>
      <c r="C608" s="263">
        <v>1187</v>
      </c>
      <c r="D608" s="129">
        <v>12198</v>
      </c>
      <c r="E608" s="129">
        <v>77712</v>
      </c>
      <c r="F608" s="129">
        <v>21480</v>
      </c>
      <c r="G608" s="129">
        <v>146636</v>
      </c>
      <c r="H608" s="209">
        <v>105567</v>
      </c>
      <c r="I608" s="271">
        <f t="shared" si="14"/>
        <v>14.71135017227276</v>
      </c>
      <c r="J608" s="272">
        <f t="shared" si="15"/>
        <v>15.117864313511637</v>
      </c>
      <c r="K608" s="272">
        <f t="shared" si="16"/>
        <v>963.1410653644995</v>
      </c>
      <c r="L608" s="272">
        <f t="shared" si="17"/>
        <v>266.21718761619115</v>
      </c>
      <c r="M608" s="272">
        <f t="shared" si="18"/>
        <v>1817.3660858141436</v>
      </c>
      <c r="N608" s="273">
        <f t="shared" si="19"/>
        <v>1308.368242322088</v>
      </c>
    </row>
    <row r="609" spans="1:14" ht="24" customHeight="1">
      <c r="A609" s="259" t="s">
        <v>40</v>
      </c>
      <c r="B609" s="208">
        <v>72181</v>
      </c>
      <c r="C609" s="263">
        <v>516</v>
      </c>
      <c r="D609" s="129">
        <v>7275</v>
      </c>
      <c r="E609" s="129">
        <v>34809</v>
      </c>
      <c r="F609" s="129">
        <v>15397</v>
      </c>
      <c r="G609" s="129">
        <v>94243</v>
      </c>
      <c r="H609" s="209">
        <v>25094</v>
      </c>
      <c r="I609" s="271">
        <f t="shared" si="14"/>
        <v>7.1486956401269035</v>
      </c>
      <c r="J609" s="272">
        <f t="shared" si="15"/>
        <v>10.078829608899849</v>
      </c>
      <c r="K609" s="272">
        <f t="shared" si="16"/>
        <v>482.2460204208864</v>
      </c>
      <c r="L609" s="272">
        <f t="shared" si="17"/>
        <v>213.31098211440684</v>
      </c>
      <c r="M609" s="272">
        <f t="shared" si="18"/>
        <v>1305.6483007993793</v>
      </c>
      <c r="N609" s="273">
        <f t="shared" si="19"/>
        <v>347.65381471578394</v>
      </c>
    </row>
    <row r="610" spans="1:14" ht="24" customHeight="1">
      <c r="A610" s="259" t="s">
        <v>35</v>
      </c>
      <c r="B610" s="208">
        <v>87055</v>
      </c>
      <c r="C610" s="263">
        <v>548</v>
      </c>
      <c r="D610" s="129">
        <v>8577</v>
      </c>
      <c r="E610" s="129">
        <v>73787</v>
      </c>
      <c r="F610" s="129">
        <v>26130</v>
      </c>
      <c r="G610" s="129">
        <v>134074</v>
      </c>
      <c r="H610" s="209">
        <v>44869</v>
      </c>
      <c r="I610" s="271">
        <f t="shared" si="14"/>
        <v>6.294871058526219</v>
      </c>
      <c r="J610" s="272">
        <f t="shared" si="15"/>
        <v>9.85239216587215</v>
      </c>
      <c r="K610" s="272">
        <f t="shared" si="16"/>
        <v>847.5906036413761</v>
      </c>
      <c r="L610" s="272">
        <f t="shared" si="17"/>
        <v>300.1550743782666</v>
      </c>
      <c r="M610" s="272">
        <f t="shared" si="18"/>
        <v>1540.1068290161393</v>
      </c>
      <c r="N610" s="273">
        <f t="shared" si="19"/>
        <v>515.4097984033083</v>
      </c>
    </row>
    <row r="611" spans="1:14" ht="24" customHeight="1">
      <c r="A611" s="259" t="s">
        <v>32</v>
      </c>
      <c r="B611" s="208">
        <v>100912</v>
      </c>
      <c r="C611" s="263">
        <v>1326</v>
      </c>
      <c r="D611" s="129">
        <v>12014</v>
      </c>
      <c r="E611" s="129">
        <v>108614</v>
      </c>
      <c r="F611" s="129">
        <v>36899</v>
      </c>
      <c r="G611" s="129">
        <v>186048</v>
      </c>
      <c r="H611" s="209">
        <v>118885</v>
      </c>
      <c r="I611" s="271">
        <f t="shared" si="14"/>
        <v>13.140161725067385</v>
      </c>
      <c r="J611" s="272">
        <f t="shared" si="15"/>
        <v>11.905422546377041</v>
      </c>
      <c r="K611" s="272">
        <f t="shared" si="16"/>
        <v>1076.3239257967339</v>
      </c>
      <c r="L611" s="272">
        <f t="shared" si="17"/>
        <v>365.6552243538925</v>
      </c>
      <c r="M611" s="272">
        <f t="shared" si="18"/>
        <v>1843.66576819407</v>
      </c>
      <c r="N611" s="273">
        <f t="shared" si="19"/>
        <v>1178.1056762327573</v>
      </c>
    </row>
    <row r="612" spans="1:14" ht="24" customHeight="1">
      <c r="A612" s="259" t="s">
        <v>41</v>
      </c>
      <c r="B612" s="208">
        <v>65631</v>
      </c>
      <c r="C612" s="263">
        <v>653</v>
      </c>
      <c r="D612" s="129">
        <v>7024</v>
      </c>
      <c r="E612" s="129">
        <v>62613</v>
      </c>
      <c r="F612" s="129">
        <v>22422</v>
      </c>
      <c r="G612" s="129">
        <v>126354</v>
      </c>
      <c r="H612" s="209">
        <v>88982</v>
      </c>
      <c r="I612" s="271">
        <f t="shared" si="14"/>
        <v>9.949566515823316</v>
      </c>
      <c r="J612" s="272">
        <f t="shared" si="15"/>
        <v>10.70225960293154</v>
      </c>
      <c r="K612" s="272">
        <f t="shared" si="16"/>
        <v>954.0156328564245</v>
      </c>
      <c r="L612" s="272">
        <f t="shared" si="17"/>
        <v>341.6373360149929</v>
      </c>
      <c r="M612" s="272">
        <f t="shared" si="18"/>
        <v>1925.2182657585593</v>
      </c>
      <c r="N612" s="273">
        <f t="shared" si="19"/>
        <v>1355.7922323292346</v>
      </c>
    </row>
    <row r="613" spans="1:14" ht="24" customHeight="1">
      <c r="A613" s="259" t="s">
        <v>38</v>
      </c>
      <c r="B613" s="208">
        <v>76620</v>
      </c>
      <c r="C613" s="263">
        <v>1155</v>
      </c>
      <c r="D613" s="129">
        <v>9613</v>
      </c>
      <c r="E613" s="129">
        <v>95309</v>
      </c>
      <c r="F613" s="129">
        <v>28331</v>
      </c>
      <c r="G613" s="129">
        <v>160059</v>
      </c>
      <c r="H613" s="209">
        <v>120369</v>
      </c>
      <c r="I613" s="271">
        <f t="shared" si="14"/>
        <v>15.074393108848865</v>
      </c>
      <c r="J613" s="272">
        <f t="shared" si="15"/>
        <v>12.546332550247977</v>
      </c>
      <c r="K613" s="272">
        <f t="shared" si="16"/>
        <v>1243.9180370660401</v>
      </c>
      <c r="L613" s="272">
        <f t="shared" si="17"/>
        <v>369.7598538240668</v>
      </c>
      <c r="M613" s="272">
        <f t="shared" si="18"/>
        <v>2088.997650743931</v>
      </c>
      <c r="N613" s="273">
        <f t="shared" si="19"/>
        <v>1570.9866875489429</v>
      </c>
    </row>
    <row r="614" spans="1:14" ht="24" customHeight="1">
      <c r="A614" s="259" t="s">
        <v>46</v>
      </c>
      <c r="B614" s="208">
        <v>54166</v>
      </c>
      <c r="C614" s="263">
        <v>1234</v>
      </c>
      <c r="D614" s="129">
        <v>7027</v>
      </c>
      <c r="E614" s="129">
        <v>82477</v>
      </c>
      <c r="F614" s="129">
        <v>32938</v>
      </c>
      <c r="G614" s="129">
        <v>105582</v>
      </c>
      <c r="H614" s="209">
        <v>49034</v>
      </c>
      <c r="I614" s="271">
        <f t="shared" si="14"/>
        <v>22.781818853155116</v>
      </c>
      <c r="J614" s="272">
        <f t="shared" si="15"/>
        <v>12.973082745633793</v>
      </c>
      <c r="K614" s="272">
        <f t="shared" si="16"/>
        <v>1522.6710482590554</v>
      </c>
      <c r="L614" s="272">
        <f t="shared" si="17"/>
        <v>608.0936380755455</v>
      </c>
      <c r="M614" s="272">
        <f t="shared" si="18"/>
        <v>1949.2301443710076</v>
      </c>
      <c r="N614" s="273">
        <f t="shared" si="19"/>
        <v>905.2542185134587</v>
      </c>
    </row>
    <row r="615" spans="1:14" ht="24" customHeight="1" thickBot="1">
      <c r="A615" s="260" t="s">
        <v>50</v>
      </c>
      <c r="B615" s="212">
        <v>21894</v>
      </c>
      <c r="C615" s="142">
        <v>504</v>
      </c>
      <c r="D615" s="133">
        <v>1927</v>
      </c>
      <c r="E615" s="133">
        <v>15504</v>
      </c>
      <c r="F615" s="133">
        <v>6327</v>
      </c>
      <c r="G615" s="133">
        <v>33132</v>
      </c>
      <c r="H615" s="211">
        <v>16269</v>
      </c>
      <c r="I615" s="274">
        <f t="shared" si="14"/>
        <v>23.020005480953685</v>
      </c>
      <c r="J615" s="275">
        <f t="shared" si="15"/>
        <v>8.801498127340825</v>
      </c>
      <c r="K615" s="275">
        <f t="shared" si="16"/>
        <v>708.139216223623</v>
      </c>
      <c r="L615" s="275">
        <f t="shared" si="17"/>
        <v>288.9832830912579</v>
      </c>
      <c r="M615" s="275">
        <f t="shared" si="18"/>
        <v>1513.2913126884077</v>
      </c>
      <c r="N615" s="276">
        <f t="shared" si="19"/>
        <v>743.080295971499</v>
      </c>
    </row>
    <row r="616" spans="8:14" ht="24" customHeight="1" thickBot="1">
      <c r="H616" s="292" t="s">
        <v>283</v>
      </c>
      <c r="I616" s="277">
        <f aca="true" t="shared" si="20" ref="I616:N616">AVERAGE(I593:I615)</f>
        <v>12.277596806330216</v>
      </c>
      <c r="J616" s="277">
        <f t="shared" si="20"/>
        <v>11.357442444610847</v>
      </c>
      <c r="K616" s="277">
        <f t="shared" si="20"/>
        <v>953.3306620993251</v>
      </c>
      <c r="L616" s="277">
        <f t="shared" si="20"/>
        <v>382.3500669705035</v>
      </c>
      <c r="M616" s="277">
        <f t="shared" si="20"/>
        <v>1725.9852650654018</v>
      </c>
      <c r="N616" s="277">
        <f t="shared" si="20"/>
        <v>1088.5821549503082</v>
      </c>
    </row>
    <row r="617" spans="1:3" ht="15" customHeight="1" thickBot="1">
      <c r="A617" s="402" t="s">
        <v>83</v>
      </c>
      <c r="B617" s="303" t="s">
        <v>91</v>
      </c>
      <c r="C617" s="304" t="s">
        <v>92</v>
      </c>
    </row>
    <row r="618" spans="1:3" ht="15" customHeight="1">
      <c r="A618" s="583" t="s">
        <v>93</v>
      </c>
      <c r="B618" s="584"/>
      <c r="C618" s="294" t="s">
        <v>94</v>
      </c>
    </row>
    <row r="619" spans="1:3" ht="15" customHeight="1">
      <c r="A619" s="585" t="s">
        <v>95</v>
      </c>
      <c r="B619" s="586"/>
      <c r="C619" s="295" t="s">
        <v>96</v>
      </c>
    </row>
    <row r="620" spans="1:3" ht="15" customHeight="1">
      <c r="A620" s="585" t="s">
        <v>245</v>
      </c>
      <c r="B620" s="586"/>
      <c r="C620" s="295" t="s">
        <v>97</v>
      </c>
    </row>
    <row r="621" spans="1:3" ht="15" customHeight="1">
      <c r="A621" s="585" t="s">
        <v>184</v>
      </c>
      <c r="B621" s="586"/>
      <c r="C621" s="295" t="s">
        <v>98</v>
      </c>
    </row>
    <row r="622" spans="1:3" ht="15" customHeight="1">
      <c r="A622" s="585" t="s">
        <v>246</v>
      </c>
      <c r="B622" s="586"/>
      <c r="C622" s="295" t="s">
        <v>99</v>
      </c>
    </row>
    <row r="623" spans="1:3" ht="15" customHeight="1" thickBot="1">
      <c r="A623" s="587" t="s">
        <v>247</v>
      </c>
      <c r="B623" s="588"/>
      <c r="C623" s="296" t="s">
        <v>100</v>
      </c>
    </row>
    <row r="624" ht="24" customHeight="1" thickBot="1"/>
    <row r="625" spans="1:4" ht="24" customHeight="1" thickBot="1">
      <c r="A625" s="401" t="s">
        <v>192</v>
      </c>
      <c r="B625" s="308" t="s">
        <v>101</v>
      </c>
      <c r="C625" s="309" t="s">
        <v>102</v>
      </c>
      <c r="D625" s="310" t="s">
        <v>103</v>
      </c>
    </row>
    <row r="626" spans="1:4" ht="24" customHeight="1">
      <c r="A626" s="305" t="s">
        <v>93</v>
      </c>
      <c r="B626" s="286">
        <v>4915</v>
      </c>
      <c r="C626" s="302">
        <v>1672</v>
      </c>
      <c r="D626" s="300">
        <f>100*C626/B626</f>
        <v>34.01831129196338</v>
      </c>
    </row>
    <row r="627" spans="1:4" ht="24" customHeight="1">
      <c r="A627" s="306" t="s">
        <v>244</v>
      </c>
      <c r="B627" s="227">
        <v>16770</v>
      </c>
      <c r="C627" s="297">
        <v>13156</v>
      </c>
      <c r="D627" s="299">
        <f>100*C627/B627</f>
        <v>78.44961240310077</v>
      </c>
    </row>
    <row r="628" spans="1:4" ht="24" customHeight="1">
      <c r="A628" s="306" t="s">
        <v>245</v>
      </c>
      <c r="B628" s="227">
        <v>193443</v>
      </c>
      <c r="C628" s="297">
        <v>127642</v>
      </c>
      <c r="D628" s="299">
        <f>100*C628/B628</f>
        <v>65.98429511535697</v>
      </c>
    </row>
    <row r="629" spans="1:4" ht="24" customHeight="1" thickBot="1">
      <c r="A629" s="307" t="s">
        <v>246</v>
      </c>
      <c r="B629" s="255">
        <v>266291</v>
      </c>
      <c r="C629" s="298">
        <v>226835</v>
      </c>
      <c r="D629" s="301">
        <f>100*C629/B629</f>
        <v>85.18312672978058</v>
      </c>
    </row>
    <row r="630" spans="9:14" ht="24" customHeight="1" thickBot="1">
      <c r="I630" s="277"/>
      <c r="J630" s="277"/>
      <c r="K630" s="277"/>
      <c r="L630" s="277"/>
      <c r="M630" s="277"/>
      <c r="N630" s="277"/>
    </row>
    <row r="631" spans="1:26" ht="24" customHeight="1" thickBot="1">
      <c r="A631" s="328" t="s">
        <v>195</v>
      </c>
      <c r="B631" s="214">
        <v>2013</v>
      </c>
      <c r="C631" s="469">
        <v>2007</v>
      </c>
      <c r="D631" s="470"/>
      <c r="E631" s="470"/>
      <c r="F631" s="470"/>
      <c r="G631" s="470"/>
      <c r="H631" s="471"/>
      <c r="I631" s="469">
        <v>2010</v>
      </c>
      <c r="J631" s="470"/>
      <c r="K631" s="470"/>
      <c r="L631" s="470"/>
      <c r="M631" s="470"/>
      <c r="N631" s="471"/>
      <c r="O631" s="469">
        <v>2013</v>
      </c>
      <c r="P631" s="470"/>
      <c r="Q631" s="470"/>
      <c r="R631" s="470"/>
      <c r="S631" s="470"/>
      <c r="T631" s="471"/>
      <c r="U631" s="469" t="s">
        <v>234</v>
      </c>
      <c r="V631" s="470"/>
      <c r="W631" s="470"/>
      <c r="X631" s="470"/>
      <c r="Y631" s="470"/>
      <c r="Z631" s="471"/>
    </row>
    <row r="632" spans="1:26" ht="24" customHeight="1">
      <c r="A632" s="270" t="s">
        <v>27</v>
      </c>
      <c r="B632" s="207" t="s">
        <v>206</v>
      </c>
      <c r="C632" s="206" t="s">
        <v>112</v>
      </c>
      <c r="D632" s="251" t="s">
        <v>215</v>
      </c>
      <c r="E632" s="251" t="s">
        <v>216</v>
      </c>
      <c r="F632" s="251" t="s">
        <v>26</v>
      </c>
      <c r="G632" s="251" t="s">
        <v>246</v>
      </c>
      <c r="H632" s="207" t="s">
        <v>247</v>
      </c>
      <c r="I632" s="206" t="s">
        <v>112</v>
      </c>
      <c r="J632" s="251" t="s">
        <v>215</v>
      </c>
      <c r="K632" s="251" t="s">
        <v>216</v>
      </c>
      <c r="L632" s="251" t="s">
        <v>26</v>
      </c>
      <c r="M632" s="251" t="s">
        <v>246</v>
      </c>
      <c r="N632" s="258" t="s">
        <v>247</v>
      </c>
      <c r="O632" s="206" t="s">
        <v>112</v>
      </c>
      <c r="P632" s="251" t="s">
        <v>215</v>
      </c>
      <c r="Q632" s="251" t="s">
        <v>216</v>
      </c>
      <c r="R632" s="251" t="s">
        <v>26</v>
      </c>
      <c r="S632" s="251" t="s">
        <v>246</v>
      </c>
      <c r="T632" s="258" t="s">
        <v>247</v>
      </c>
      <c r="U632" s="206" t="s">
        <v>112</v>
      </c>
      <c r="V632" s="251" t="s">
        <v>215</v>
      </c>
      <c r="W632" s="251" t="s">
        <v>216</v>
      </c>
      <c r="X632" s="251" t="s">
        <v>26</v>
      </c>
      <c r="Y632" s="251" t="s">
        <v>246</v>
      </c>
      <c r="Z632" s="207" t="s">
        <v>247</v>
      </c>
    </row>
    <row r="633" spans="1:26" ht="24" customHeight="1">
      <c r="A633" s="266" t="s">
        <v>28</v>
      </c>
      <c r="B633" s="267">
        <v>144599</v>
      </c>
      <c r="C633" s="227">
        <v>1727</v>
      </c>
      <c r="D633" s="252">
        <v>13708</v>
      </c>
      <c r="E633" s="253">
        <v>139066</v>
      </c>
      <c r="F633" s="253">
        <v>37052</v>
      </c>
      <c r="G633" s="253">
        <v>261529</v>
      </c>
      <c r="H633" s="254">
        <v>219145</v>
      </c>
      <c r="I633" s="227">
        <v>1702</v>
      </c>
      <c r="J633" s="228">
        <v>13456</v>
      </c>
      <c r="K633" s="253">
        <v>115205</v>
      </c>
      <c r="L633" s="253">
        <v>53947</v>
      </c>
      <c r="M633" s="228">
        <v>223003</v>
      </c>
      <c r="N633" s="261">
        <v>203250</v>
      </c>
      <c r="O633" s="263">
        <v>1672</v>
      </c>
      <c r="P633" s="129">
        <v>13156</v>
      </c>
      <c r="Q633" s="129">
        <v>127642</v>
      </c>
      <c r="R633" s="129">
        <v>50626</v>
      </c>
      <c r="S633" s="129">
        <v>226835</v>
      </c>
      <c r="T633" s="264">
        <v>243587</v>
      </c>
      <c r="U633" s="229">
        <f aca="true" t="shared" si="21" ref="U633:U655">100*O633/C633</f>
        <v>96.81528662420382</v>
      </c>
      <c r="V633" s="230">
        <f aca="true" t="shared" si="22" ref="V633:V655">100*P633/D633</f>
        <v>95.97315436241611</v>
      </c>
      <c r="W633" s="230">
        <f aca="true" t="shared" si="23" ref="W633:W655">100*Q633/E633</f>
        <v>91.78519551867458</v>
      </c>
      <c r="X633" s="230">
        <f aca="true" t="shared" si="24" ref="X633:X655">100*R633/F633</f>
        <v>136.63499946021807</v>
      </c>
      <c r="Y633" s="230">
        <f aca="true" t="shared" si="25" ref="Y633:Y655">100*S633/G633</f>
        <v>86.73416714781152</v>
      </c>
      <c r="Z633" s="231">
        <f aca="true" t="shared" si="26" ref="Z633:Z655">100*T633/H633</f>
        <v>111.15334595815555</v>
      </c>
    </row>
    <row r="634" spans="1:26" ht="24" customHeight="1">
      <c r="A634" s="259" t="s">
        <v>29</v>
      </c>
      <c r="B634" s="208">
        <v>126654</v>
      </c>
      <c r="C634" s="227">
        <v>1145</v>
      </c>
      <c r="D634" s="252">
        <v>10142</v>
      </c>
      <c r="E634" s="253">
        <v>98699</v>
      </c>
      <c r="F634" s="253">
        <v>32550</v>
      </c>
      <c r="G634" s="253">
        <v>212216</v>
      </c>
      <c r="H634" s="254">
        <v>49231</v>
      </c>
      <c r="I634" s="227">
        <v>1145</v>
      </c>
      <c r="J634" s="228">
        <v>12122</v>
      </c>
      <c r="K634" s="253">
        <v>100180</v>
      </c>
      <c r="L634" s="253">
        <v>40800</v>
      </c>
      <c r="M634" s="228">
        <v>212915</v>
      </c>
      <c r="N634" s="261">
        <v>58947</v>
      </c>
      <c r="O634" s="263">
        <v>1025</v>
      </c>
      <c r="P634" s="129">
        <v>10484</v>
      </c>
      <c r="Q634" s="129">
        <v>74319</v>
      </c>
      <c r="R634" s="129">
        <v>27365</v>
      </c>
      <c r="S634" s="129">
        <v>191600</v>
      </c>
      <c r="T634" s="264">
        <v>89050</v>
      </c>
      <c r="U634" s="229">
        <f t="shared" si="21"/>
        <v>89.51965065502183</v>
      </c>
      <c r="V634" s="230">
        <f t="shared" si="22"/>
        <v>103.37211595346085</v>
      </c>
      <c r="W634" s="230">
        <f t="shared" si="23"/>
        <v>75.29863524453135</v>
      </c>
      <c r="X634" s="230">
        <f t="shared" si="24"/>
        <v>84.07066052227343</v>
      </c>
      <c r="Y634" s="230">
        <f t="shared" si="25"/>
        <v>90.28536962340257</v>
      </c>
      <c r="Z634" s="231">
        <f t="shared" si="26"/>
        <v>180.88196461579085</v>
      </c>
    </row>
    <row r="635" spans="1:26" ht="24" customHeight="1">
      <c r="A635" s="259" t="s">
        <v>30</v>
      </c>
      <c r="B635" s="208">
        <v>123492</v>
      </c>
      <c r="C635" s="227">
        <v>704</v>
      </c>
      <c r="D635" s="252">
        <v>7961</v>
      </c>
      <c r="E635" s="253">
        <v>68918</v>
      </c>
      <c r="F635" s="253">
        <v>19703</v>
      </c>
      <c r="G635" s="253">
        <v>165286</v>
      </c>
      <c r="H635" s="254">
        <v>120767</v>
      </c>
      <c r="I635" s="227">
        <v>704</v>
      </c>
      <c r="J635" s="228">
        <v>9245</v>
      </c>
      <c r="K635" s="253">
        <v>70264</v>
      </c>
      <c r="L635" s="253">
        <v>30974</v>
      </c>
      <c r="M635" s="228">
        <v>174171</v>
      </c>
      <c r="N635" s="261">
        <v>118698</v>
      </c>
      <c r="O635" s="263">
        <v>704</v>
      </c>
      <c r="P635" s="129">
        <v>10667</v>
      </c>
      <c r="Q635" s="129">
        <v>73220</v>
      </c>
      <c r="R635" s="129">
        <v>23331</v>
      </c>
      <c r="S635" s="129">
        <v>147313</v>
      </c>
      <c r="T635" s="264">
        <v>92429</v>
      </c>
      <c r="U635" s="229">
        <f t="shared" si="21"/>
        <v>100</v>
      </c>
      <c r="V635" s="230">
        <f t="shared" si="22"/>
        <v>133.99070468534103</v>
      </c>
      <c r="W635" s="230">
        <f t="shared" si="23"/>
        <v>106.24220087640384</v>
      </c>
      <c r="X635" s="230">
        <f t="shared" si="24"/>
        <v>118.41343957772928</v>
      </c>
      <c r="Y635" s="230">
        <f t="shared" si="25"/>
        <v>89.12612078457946</v>
      </c>
      <c r="Z635" s="231">
        <f t="shared" si="26"/>
        <v>76.53498058244388</v>
      </c>
    </row>
    <row r="636" spans="1:26" ht="24" customHeight="1">
      <c r="A636" s="259" t="s">
        <v>31</v>
      </c>
      <c r="B636" s="208">
        <v>117866</v>
      </c>
      <c r="C636" s="227">
        <v>1513</v>
      </c>
      <c r="D636" s="252">
        <v>17770</v>
      </c>
      <c r="E636" s="253">
        <v>245104</v>
      </c>
      <c r="F636" s="253">
        <v>76200</v>
      </c>
      <c r="G636" s="253">
        <v>296637</v>
      </c>
      <c r="H636" s="254">
        <v>206511</v>
      </c>
      <c r="I636" s="227">
        <v>1513</v>
      </c>
      <c r="J636" s="228">
        <v>18130</v>
      </c>
      <c r="K636" s="253">
        <v>148866</v>
      </c>
      <c r="L636" s="253">
        <v>83205</v>
      </c>
      <c r="M636" s="228">
        <v>275382</v>
      </c>
      <c r="N636" s="261">
        <v>45283</v>
      </c>
      <c r="O636" s="263">
        <v>1531</v>
      </c>
      <c r="P636" s="129">
        <v>17568</v>
      </c>
      <c r="Q636" s="129">
        <v>142559</v>
      </c>
      <c r="R636" s="129">
        <v>63271</v>
      </c>
      <c r="S636" s="129">
        <v>276121</v>
      </c>
      <c r="T636" s="264">
        <v>51272</v>
      </c>
      <c r="U636" s="229">
        <f t="shared" si="21"/>
        <v>101.18968935888962</v>
      </c>
      <c r="V636" s="230">
        <f t="shared" si="22"/>
        <v>98.86325267304446</v>
      </c>
      <c r="W636" s="230">
        <f t="shared" si="23"/>
        <v>58.16265748416998</v>
      </c>
      <c r="X636" s="230">
        <f t="shared" si="24"/>
        <v>83.03280839895014</v>
      </c>
      <c r="Y636" s="230">
        <f t="shared" si="25"/>
        <v>93.0838027622987</v>
      </c>
      <c r="Z636" s="231">
        <f t="shared" si="26"/>
        <v>24.827733147386823</v>
      </c>
    </row>
    <row r="637" spans="1:26" ht="24" customHeight="1">
      <c r="A637" s="259" t="s">
        <v>32</v>
      </c>
      <c r="B637" s="208">
        <v>100912</v>
      </c>
      <c r="C637" s="227">
        <v>1326</v>
      </c>
      <c r="D637" s="252">
        <v>12263</v>
      </c>
      <c r="E637" s="253">
        <v>122517</v>
      </c>
      <c r="F637" s="253">
        <v>34623</v>
      </c>
      <c r="G637" s="253">
        <v>209136</v>
      </c>
      <c r="H637" s="254">
        <v>185754</v>
      </c>
      <c r="I637" s="227">
        <v>1326</v>
      </c>
      <c r="J637" s="228">
        <v>12058</v>
      </c>
      <c r="K637" s="253">
        <v>119889</v>
      </c>
      <c r="L637" s="253">
        <v>55797</v>
      </c>
      <c r="M637" s="228">
        <v>214069</v>
      </c>
      <c r="N637" s="261">
        <v>134090</v>
      </c>
      <c r="O637" s="263">
        <v>1326</v>
      </c>
      <c r="P637" s="129">
        <v>12014</v>
      </c>
      <c r="Q637" s="129">
        <v>108614</v>
      </c>
      <c r="R637" s="129">
        <v>36899</v>
      </c>
      <c r="S637" s="129">
        <v>186048</v>
      </c>
      <c r="T637" s="264">
        <v>118885</v>
      </c>
      <c r="U637" s="229">
        <f t="shared" si="21"/>
        <v>100</v>
      </c>
      <c r="V637" s="230">
        <f t="shared" si="22"/>
        <v>97.96950175324146</v>
      </c>
      <c r="W637" s="230">
        <f t="shared" si="23"/>
        <v>88.65218704343071</v>
      </c>
      <c r="X637" s="230">
        <f t="shared" si="24"/>
        <v>106.57366490483204</v>
      </c>
      <c r="Y637" s="230">
        <f t="shared" si="25"/>
        <v>88.96029378012393</v>
      </c>
      <c r="Z637" s="231">
        <f t="shared" si="26"/>
        <v>64.00131356525297</v>
      </c>
    </row>
    <row r="638" spans="1:26" ht="24" customHeight="1">
      <c r="A638" s="259" t="s">
        <v>33</v>
      </c>
      <c r="B638" s="208">
        <v>99784</v>
      </c>
      <c r="C638" s="227">
        <v>1383</v>
      </c>
      <c r="D638" s="252">
        <v>12296</v>
      </c>
      <c r="E638" s="253">
        <v>104350</v>
      </c>
      <c r="F638" s="253">
        <v>38806</v>
      </c>
      <c r="G638" s="253">
        <v>185147</v>
      </c>
      <c r="H638" s="254">
        <v>14896</v>
      </c>
      <c r="I638" s="227">
        <v>1028</v>
      </c>
      <c r="J638" s="228">
        <v>12296</v>
      </c>
      <c r="K638" s="253">
        <v>121101</v>
      </c>
      <c r="L638" s="253">
        <v>76676</v>
      </c>
      <c r="M638" s="228">
        <v>214333</v>
      </c>
      <c r="N638" s="261">
        <v>22030</v>
      </c>
      <c r="O638" s="263">
        <v>1028</v>
      </c>
      <c r="P638" s="129">
        <v>14155</v>
      </c>
      <c r="Q638" s="129">
        <v>109531</v>
      </c>
      <c r="R638" s="129">
        <v>49516</v>
      </c>
      <c r="S638" s="129">
        <v>201977</v>
      </c>
      <c r="T638" s="264">
        <v>32657</v>
      </c>
      <c r="U638" s="229">
        <f t="shared" si="21"/>
        <v>74.33116413593638</v>
      </c>
      <c r="V638" s="230">
        <f t="shared" si="22"/>
        <v>115.11873780091086</v>
      </c>
      <c r="W638" s="230">
        <f t="shared" si="23"/>
        <v>104.9650215620508</v>
      </c>
      <c r="X638" s="230">
        <f t="shared" si="24"/>
        <v>127.59882492398083</v>
      </c>
      <c r="Y638" s="230">
        <f t="shared" si="25"/>
        <v>109.09007437333578</v>
      </c>
      <c r="Z638" s="231">
        <f t="shared" si="26"/>
        <v>219.23335123523094</v>
      </c>
    </row>
    <row r="639" spans="1:26" ht="24" customHeight="1">
      <c r="A639" s="259" t="s">
        <v>34</v>
      </c>
      <c r="B639" s="208">
        <v>88477</v>
      </c>
      <c r="C639" s="227">
        <v>655</v>
      </c>
      <c r="D639" s="252">
        <v>6219</v>
      </c>
      <c r="E639" s="253">
        <v>54759</v>
      </c>
      <c r="F639" s="253">
        <v>26838</v>
      </c>
      <c r="G639" s="253">
        <v>120057</v>
      </c>
      <c r="H639" s="254">
        <v>46593</v>
      </c>
      <c r="I639" s="227">
        <v>422</v>
      </c>
      <c r="J639" s="228">
        <v>8618</v>
      </c>
      <c r="K639" s="253">
        <v>49875</v>
      </c>
      <c r="L639" s="253">
        <v>37627</v>
      </c>
      <c r="M639" s="228">
        <v>128178</v>
      </c>
      <c r="N639" s="261">
        <v>51801</v>
      </c>
      <c r="O639" s="263">
        <v>422</v>
      </c>
      <c r="P639" s="129">
        <v>8133</v>
      </c>
      <c r="Q639" s="129">
        <v>57141</v>
      </c>
      <c r="R639" s="129">
        <v>33790</v>
      </c>
      <c r="S639" s="129">
        <v>133974</v>
      </c>
      <c r="T639" s="264">
        <v>77491</v>
      </c>
      <c r="U639" s="229">
        <f t="shared" si="21"/>
        <v>64.42748091603053</v>
      </c>
      <c r="V639" s="230">
        <f t="shared" si="22"/>
        <v>130.77665219488665</v>
      </c>
      <c r="W639" s="230">
        <f t="shared" si="23"/>
        <v>104.3499698679669</v>
      </c>
      <c r="X639" s="230">
        <f t="shared" si="24"/>
        <v>125.9035695655414</v>
      </c>
      <c r="Y639" s="230">
        <f t="shared" si="25"/>
        <v>111.5919938029436</v>
      </c>
      <c r="Z639" s="231">
        <f t="shared" si="26"/>
        <v>166.31468246303092</v>
      </c>
    </row>
    <row r="640" spans="1:26" ht="24" customHeight="1">
      <c r="A640" s="259" t="s">
        <v>35</v>
      </c>
      <c r="B640" s="208">
        <v>87055</v>
      </c>
      <c r="C640" s="227">
        <v>548</v>
      </c>
      <c r="D640" s="252">
        <v>8732</v>
      </c>
      <c r="E640" s="253">
        <v>66931</v>
      </c>
      <c r="F640" s="253">
        <v>13999</v>
      </c>
      <c r="G640" s="253">
        <v>129225</v>
      </c>
      <c r="H640" s="254">
        <v>88464</v>
      </c>
      <c r="I640" s="227">
        <v>548</v>
      </c>
      <c r="J640" s="228">
        <v>8651</v>
      </c>
      <c r="K640" s="253">
        <v>67212</v>
      </c>
      <c r="L640" s="253">
        <v>29208</v>
      </c>
      <c r="M640" s="228">
        <v>147474</v>
      </c>
      <c r="N640" s="261">
        <v>126675</v>
      </c>
      <c r="O640" s="263">
        <v>548</v>
      </c>
      <c r="P640" s="129">
        <v>8577</v>
      </c>
      <c r="Q640" s="129">
        <v>73787</v>
      </c>
      <c r="R640" s="129">
        <v>26130</v>
      </c>
      <c r="S640" s="129">
        <v>134074</v>
      </c>
      <c r="T640" s="264">
        <v>44869</v>
      </c>
      <c r="U640" s="229">
        <f t="shared" si="21"/>
        <v>100</v>
      </c>
      <c r="V640" s="230">
        <f t="shared" si="22"/>
        <v>98.22491983508932</v>
      </c>
      <c r="W640" s="230">
        <f t="shared" si="23"/>
        <v>110.24338497856002</v>
      </c>
      <c r="X640" s="230">
        <f t="shared" si="24"/>
        <v>186.6561897278377</v>
      </c>
      <c r="Y640" s="230">
        <f t="shared" si="25"/>
        <v>103.75236989746566</v>
      </c>
      <c r="Z640" s="231">
        <f t="shared" si="26"/>
        <v>50.72006691987701</v>
      </c>
    </row>
    <row r="641" spans="1:26" ht="24" customHeight="1">
      <c r="A641" s="259" t="s">
        <v>36</v>
      </c>
      <c r="B641" s="208">
        <v>80686</v>
      </c>
      <c r="C641" s="227">
        <v>640</v>
      </c>
      <c r="D641" s="252">
        <v>11113</v>
      </c>
      <c r="E641" s="253">
        <v>72486</v>
      </c>
      <c r="F641" s="253">
        <v>19705</v>
      </c>
      <c r="G641" s="253">
        <v>163700</v>
      </c>
      <c r="H641" s="254">
        <v>118145</v>
      </c>
      <c r="I641" s="227">
        <v>1187</v>
      </c>
      <c r="J641" s="228">
        <v>11715</v>
      </c>
      <c r="K641" s="253">
        <v>83939</v>
      </c>
      <c r="L641" s="253">
        <v>28820</v>
      </c>
      <c r="M641" s="228">
        <v>185815</v>
      </c>
      <c r="N641" s="261">
        <v>100316</v>
      </c>
      <c r="O641" s="263">
        <v>1187</v>
      </c>
      <c r="P641" s="129">
        <v>12198</v>
      </c>
      <c r="Q641" s="129">
        <v>77712</v>
      </c>
      <c r="R641" s="129">
        <v>21480</v>
      </c>
      <c r="S641" s="129">
        <v>146636</v>
      </c>
      <c r="T641" s="264">
        <v>105567</v>
      </c>
      <c r="U641" s="229">
        <f t="shared" si="21"/>
        <v>185.46875</v>
      </c>
      <c r="V641" s="230">
        <f t="shared" si="22"/>
        <v>109.76334023216053</v>
      </c>
      <c r="W641" s="230">
        <f t="shared" si="23"/>
        <v>107.20966807383495</v>
      </c>
      <c r="X641" s="230">
        <f t="shared" si="24"/>
        <v>109.00786602385182</v>
      </c>
      <c r="Y641" s="230">
        <f t="shared" si="25"/>
        <v>89.57605375687233</v>
      </c>
      <c r="Z641" s="231">
        <f t="shared" si="26"/>
        <v>89.35376020991156</v>
      </c>
    </row>
    <row r="642" spans="1:26" ht="24" customHeight="1">
      <c r="A642" s="259" t="s">
        <v>37</v>
      </c>
      <c r="B642" s="208">
        <v>79160</v>
      </c>
      <c r="C642" s="227">
        <v>1690</v>
      </c>
      <c r="D642" s="252">
        <v>14039</v>
      </c>
      <c r="E642" s="253">
        <v>132705</v>
      </c>
      <c r="F642" s="253">
        <v>24375</v>
      </c>
      <c r="G642" s="253">
        <v>257886</v>
      </c>
      <c r="H642" s="254">
        <v>237381</v>
      </c>
      <c r="I642" s="227">
        <v>1690</v>
      </c>
      <c r="J642" s="228">
        <v>13358</v>
      </c>
      <c r="K642" s="253">
        <v>156246</v>
      </c>
      <c r="L642" s="253">
        <v>36327</v>
      </c>
      <c r="M642" s="228">
        <v>262449</v>
      </c>
      <c r="N642" s="261">
        <v>346527</v>
      </c>
      <c r="O642" s="263">
        <v>1690</v>
      </c>
      <c r="P642" s="129">
        <v>11575</v>
      </c>
      <c r="Q642" s="129">
        <v>141053</v>
      </c>
      <c r="R642" s="129">
        <v>39044</v>
      </c>
      <c r="S642" s="129">
        <v>191004</v>
      </c>
      <c r="T642" s="264">
        <v>239447</v>
      </c>
      <c r="U642" s="229">
        <f t="shared" si="21"/>
        <v>100</v>
      </c>
      <c r="V642" s="230">
        <f t="shared" si="22"/>
        <v>82.44889237125152</v>
      </c>
      <c r="W642" s="230">
        <f t="shared" si="23"/>
        <v>106.29064466297427</v>
      </c>
      <c r="X642" s="230">
        <f t="shared" si="24"/>
        <v>160.18051282051283</v>
      </c>
      <c r="Y642" s="230">
        <f t="shared" si="25"/>
        <v>74.06528466066402</v>
      </c>
      <c r="Z642" s="231">
        <f t="shared" si="26"/>
        <v>100.87033081838901</v>
      </c>
    </row>
    <row r="643" spans="1:26" ht="24" customHeight="1">
      <c r="A643" s="259" t="s">
        <v>38</v>
      </c>
      <c r="B643" s="208">
        <v>76620</v>
      </c>
      <c r="C643" s="227">
        <v>1087</v>
      </c>
      <c r="D643" s="252">
        <v>7923</v>
      </c>
      <c r="E643" s="253">
        <v>80232</v>
      </c>
      <c r="F643" s="253">
        <v>18951</v>
      </c>
      <c r="G643" s="253">
        <v>145333</v>
      </c>
      <c r="H643" s="254">
        <v>96715</v>
      </c>
      <c r="I643" s="227">
        <v>1155</v>
      </c>
      <c r="J643" s="228">
        <v>9477</v>
      </c>
      <c r="K643" s="253">
        <v>83283</v>
      </c>
      <c r="L643" s="253">
        <v>42335</v>
      </c>
      <c r="M643" s="228">
        <v>151078</v>
      </c>
      <c r="N643" s="261">
        <v>109427</v>
      </c>
      <c r="O643" s="263">
        <v>1155</v>
      </c>
      <c r="P643" s="129">
        <v>9613</v>
      </c>
      <c r="Q643" s="129">
        <v>95309</v>
      </c>
      <c r="R643" s="129">
        <v>28331</v>
      </c>
      <c r="S643" s="129">
        <v>160059</v>
      </c>
      <c r="T643" s="264">
        <v>120369</v>
      </c>
      <c r="U643" s="229">
        <f t="shared" si="21"/>
        <v>106.2557497700092</v>
      </c>
      <c r="V643" s="230">
        <f t="shared" si="22"/>
        <v>121.33030417771046</v>
      </c>
      <c r="W643" s="230">
        <f t="shared" si="23"/>
        <v>118.79175391365041</v>
      </c>
      <c r="X643" s="230">
        <f t="shared" si="24"/>
        <v>149.49606880903383</v>
      </c>
      <c r="Y643" s="230">
        <f t="shared" si="25"/>
        <v>110.13259204722947</v>
      </c>
      <c r="Z643" s="231">
        <f t="shared" si="26"/>
        <v>124.4574264591842</v>
      </c>
    </row>
    <row r="644" spans="1:26" ht="24" customHeight="1">
      <c r="A644" s="259" t="s">
        <v>39</v>
      </c>
      <c r="B644" s="208">
        <v>75042</v>
      </c>
      <c r="C644" s="227">
        <v>294</v>
      </c>
      <c r="D644" s="252">
        <v>2543</v>
      </c>
      <c r="E644" s="253">
        <v>17998</v>
      </c>
      <c r="F644" s="253">
        <v>9187</v>
      </c>
      <c r="G644" s="253">
        <v>33490</v>
      </c>
      <c r="H644" s="254">
        <v>12575</v>
      </c>
      <c r="I644" s="227">
        <v>294</v>
      </c>
      <c r="J644" s="228">
        <v>2138</v>
      </c>
      <c r="K644" s="253">
        <v>16441</v>
      </c>
      <c r="L644" s="253">
        <v>9417</v>
      </c>
      <c r="M644" s="228">
        <v>30226</v>
      </c>
      <c r="N644" s="261">
        <v>18970</v>
      </c>
      <c r="O644" s="263">
        <v>294</v>
      </c>
      <c r="P644" s="129">
        <v>1924</v>
      </c>
      <c r="Q644" s="129">
        <v>14766</v>
      </c>
      <c r="R644" s="129">
        <v>4030</v>
      </c>
      <c r="S644" s="129">
        <v>23004</v>
      </c>
      <c r="T644" s="264">
        <v>29159</v>
      </c>
      <c r="U644" s="229">
        <f t="shared" si="21"/>
        <v>100</v>
      </c>
      <c r="V644" s="230">
        <f t="shared" si="22"/>
        <v>75.65867086118757</v>
      </c>
      <c r="W644" s="230">
        <f t="shared" si="23"/>
        <v>82.04244916101788</v>
      </c>
      <c r="X644" s="230">
        <f t="shared" si="24"/>
        <v>43.86633286165233</v>
      </c>
      <c r="Y644" s="230">
        <f t="shared" si="25"/>
        <v>68.68916094356524</v>
      </c>
      <c r="Z644" s="231">
        <f t="shared" si="26"/>
        <v>231.8807157057654</v>
      </c>
    </row>
    <row r="645" spans="1:26" ht="24" customHeight="1">
      <c r="A645" s="259" t="s">
        <v>40</v>
      </c>
      <c r="B645" s="208">
        <v>72181</v>
      </c>
      <c r="C645" s="227">
        <v>516</v>
      </c>
      <c r="D645" s="252">
        <v>6908</v>
      </c>
      <c r="E645" s="253">
        <v>50937</v>
      </c>
      <c r="F645" s="253">
        <v>12919</v>
      </c>
      <c r="G645" s="253">
        <v>119193</v>
      </c>
      <c r="H645" s="254">
        <v>84191</v>
      </c>
      <c r="I645" s="227">
        <v>516</v>
      </c>
      <c r="J645" s="228">
        <v>6277</v>
      </c>
      <c r="K645" s="253">
        <v>47842</v>
      </c>
      <c r="L645" s="253">
        <v>17350</v>
      </c>
      <c r="M645" s="228">
        <v>129362</v>
      </c>
      <c r="N645" s="261">
        <v>75511</v>
      </c>
      <c r="O645" s="263">
        <v>516</v>
      </c>
      <c r="P645" s="129">
        <v>7275</v>
      </c>
      <c r="Q645" s="129">
        <v>34809</v>
      </c>
      <c r="R645" s="129">
        <v>15397</v>
      </c>
      <c r="S645" s="129">
        <v>94243</v>
      </c>
      <c r="T645" s="264">
        <v>25094</v>
      </c>
      <c r="U645" s="229">
        <f t="shared" si="21"/>
        <v>100</v>
      </c>
      <c r="V645" s="230">
        <f t="shared" si="22"/>
        <v>105.31268094962363</v>
      </c>
      <c r="W645" s="230">
        <f t="shared" si="23"/>
        <v>68.3373579127157</v>
      </c>
      <c r="X645" s="230">
        <f t="shared" si="24"/>
        <v>119.18105116495084</v>
      </c>
      <c r="Y645" s="230">
        <f t="shared" si="25"/>
        <v>79.06756269243999</v>
      </c>
      <c r="Z645" s="231">
        <f t="shared" si="26"/>
        <v>29.80603627466119</v>
      </c>
    </row>
    <row r="646" spans="1:26" ht="24" customHeight="1">
      <c r="A646" s="259" t="s">
        <v>41</v>
      </c>
      <c r="B646" s="208">
        <v>65631</v>
      </c>
      <c r="C646" s="227">
        <v>653</v>
      </c>
      <c r="D646" s="252">
        <v>6216</v>
      </c>
      <c r="E646" s="253">
        <v>54785</v>
      </c>
      <c r="F646" s="253">
        <v>14212</v>
      </c>
      <c r="G646" s="253">
        <v>114378</v>
      </c>
      <c r="H646" s="254">
        <v>69027</v>
      </c>
      <c r="I646" s="227">
        <v>653</v>
      </c>
      <c r="J646" s="228">
        <v>6255</v>
      </c>
      <c r="K646" s="253">
        <v>56275</v>
      </c>
      <c r="L646" s="253">
        <v>24935</v>
      </c>
      <c r="M646" s="228">
        <v>123825</v>
      </c>
      <c r="N646" s="261">
        <v>71315</v>
      </c>
      <c r="O646" s="263">
        <v>653</v>
      </c>
      <c r="P646" s="129">
        <v>7024</v>
      </c>
      <c r="Q646" s="129">
        <v>62613</v>
      </c>
      <c r="R646" s="129">
        <v>22422</v>
      </c>
      <c r="S646" s="129">
        <v>126354</v>
      </c>
      <c r="T646" s="264">
        <v>88982</v>
      </c>
      <c r="U646" s="229">
        <f t="shared" si="21"/>
        <v>100</v>
      </c>
      <c r="V646" s="230">
        <f t="shared" si="22"/>
        <v>112.998712998713</v>
      </c>
      <c r="W646" s="230">
        <f t="shared" si="23"/>
        <v>114.28858264123392</v>
      </c>
      <c r="X646" s="230">
        <f t="shared" si="24"/>
        <v>157.768083309879</v>
      </c>
      <c r="Y646" s="230">
        <f t="shared" si="25"/>
        <v>110.47054503488432</v>
      </c>
      <c r="Z646" s="231">
        <f t="shared" si="26"/>
        <v>128.9089776464282</v>
      </c>
    </row>
    <row r="647" spans="1:26" ht="24" customHeight="1">
      <c r="A647" s="259" t="s">
        <v>42</v>
      </c>
      <c r="B647" s="208">
        <v>60696</v>
      </c>
      <c r="C647" s="227">
        <v>1000</v>
      </c>
      <c r="D647" s="252">
        <v>8268</v>
      </c>
      <c r="E647" s="253">
        <v>67019</v>
      </c>
      <c r="F647" s="253">
        <v>19616</v>
      </c>
      <c r="G647" s="253">
        <v>127242</v>
      </c>
      <c r="H647" s="254">
        <v>85174</v>
      </c>
      <c r="I647" s="227">
        <v>531</v>
      </c>
      <c r="J647" s="228">
        <v>6608</v>
      </c>
      <c r="K647" s="253">
        <v>54163</v>
      </c>
      <c r="L647" s="253">
        <v>29406</v>
      </c>
      <c r="M647" s="228">
        <v>113225</v>
      </c>
      <c r="N647" s="261">
        <v>64997</v>
      </c>
      <c r="O647" s="263">
        <v>531</v>
      </c>
      <c r="P647" s="129">
        <v>5215</v>
      </c>
      <c r="Q647" s="129">
        <v>49635</v>
      </c>
      <c r="R647" s="129">
        <v>29521</v>
      </c>
      <c r="S647" s="129">
        <v>100765</v>
      </c>
      <c r="T647" s="264">
        <v>65407</v>
      </c>
      <c r="U647" s="229">
        <f t="shared" si="21"/>
        <v>53.1</v>
      </c>
      <c r="V647" s="230">
        <f t="shared" si="22"/>
        <v>63.074504112239964</v>
      </c>
      <c r="W647" s="230">
        <f t="shared" si="23"/>
        <v>74.06108715438906</v>
      </c>
      <c r="X647" s="230">
        <f t="shared" si="24"/>
        <v>150.4944942903752</v>
      </c>
      <c r="Y647" s="230">
        <f t="shared" si="25"/>
        <v>79.19161911947313</v>
      </c>
      <c r="Z647" s="231">
        <f t="shared" si="26"/>
        <v>76.79221358630568</v>
      </c>
    </row>
    <row r="648" spans="1:26" ht="24" customHeight="1">
      <c r="A648" s="259" t="s">
        <v>43</v>
      </c>
      <c r="B648" s="208">
        <v>58747</v>
      </c>
      <c r="C648" s="227">
        <v>723</v>
      </c>
      <c r="D648" s="252">
        <v>7558</v>
      </c>
      <c r="E648" s="253">
        <v>57015</v>
      </c>
      <c r="F648" s="253">
        <v>25412</v>
      </c>
      <c r="G648" s="253">
        <v>117065</v>
      </c>
      <c r="H648" s="254">
        <v>64976</v>
      </c>
      <c r="I648" s="227">
        <v>723</v>
      </c>
      <c r="J648" s="228">
        <v>8039</v>
      </c>
      <c r="K648" s="253">
        <v>67163</v>
      </c>
      <c r="L648" s="253">
        <v>38939</v>
      </c>
      <c r="M648" s="228">
        <v>126136</v>
      </c>
      <c r="N648" s="261">
        <v>75412</v>
      </c>
      <c r="O648" s="263">
        <v>723</v>
      </c>
      <c r="P648" s="129">
        <v>8021</v>
      </c>
      <c r="Q648" s="129">
        <v>64223</v>
      </c>
      <c r="R648" s="129">
        <v>23897</v>
      </c>
      <c r="S648" s="129">
        <v>120364</v>
      </c>
      <c r="T648" s="264">
        <v>76536</v>
      </c>
      <c r="U648" s="229">
        <f t="shared" si="21"/>
        <v>100</v>
      </c>
      <c r="V648" s="230">
        <f t="shared" si="22"/>
        <v>106.12595924847844</v>
      </c>
      <c r="W648" s="230">
        <f t="shared" si="23"/>
        <v>112.64228711742524</v>
      </c>
      <c r="X648" s="230">
        <f t="shared" si="24"/>
        <v>94.03824964583661</v>
      </c>
      <c r="Y648" s="230">
        <f t="shared" si="25"/>
        <v>102.81809251270661</v>
      </c>
      <c r="Z648" s="231">
        <f t="shared" si="26"/>
        <v>117.79118443733071</v>
      </c>
    </row>
    <row r="649" spans="1:26" ht="24" customHeight="1">
      <c r="A649" s="259" t="s">
        <v>44</v>
      </c>
      <c r="B649" s="208">
        <v>57922</v>
      </c>
      <c r="C649" s="227">
        <v>637</v>
      </c>
      <c r="D649" s="252">
        <v>7236</v>
      </c>
      <c r="E649" s="253">
        <v>81215</v>
      </c>
      <c r="F649" s="253">
        <v>18008</v>
      </c>
      <c r="G649" s="253">
        <v>168956</v>
      </c>
      <c r="H649" s="254">
        <v>165535</v>
      </c>
      <c r="I649" s="227">
        <v>637</v>
      </c>
      <c r="J649" s="228">
        <v>8110</v>
      </c>
      <c r="K649" s="253">
        <v>97455</v>
      </c>
      <c r="L649" s="253">
        <v>32076</v>
      </c>
      <c r="M649" s="228">
        <v>174041</v>
      </c>
      <c r="N649" s="261">
        <v>178219</v>
      </c>
      <c r="O649" s="263">
        <v>637</v>
      </c>
      <c r="P649" s="129">
        <v>8603</v>
      </c>
      <c r="Q649" s="129">
        <v>90681</v>
      </c>
      <c r="R649" s="129">
        <v>35272</v>
      </c>
      <c r="S649" s="129">
        <v>164594</v>
      </c>
      <c r="T649" s="264">
        <v>151922</v>
      </c>
      <c r="U649" s="229">
        <f t="shared" si="21"/>
        <v>100</v>
      </c>
      <c r="V649" s="230">
        <f t="shared" si="22"/>
        <v>118.89165284687672</v>
      </c>
      <c r="W649" s="230">
        <f t="shared" si="23"/>
        <v>111.6554823616327</v>
      </c>
      <c r="X649" s="230">
        <f t="shared" si="24"/>
        <v>195.8685028876055</v>
      </c>
      <c r="Y649" s="230">
        <f t="shared" si="25"/>
        <v>97.41826274296267</v>
      </c>
      <c r="Z649" s="231">
        <f t="shared" si="26"/>
        <v>91.77636149454798</v>
      </c>
    </row>
    <row r="650" spans="1:26" ht="24" customHeight="1">
      <c r="A650" s="259" t="s">
        <v>45</v>
      </c>
      <c r="B650" s="208">
        <v>55618</v>
      </c>
      <c r="C650" s="227">
        <v>961</v>
      </c>
      <c r="D650" s="252">
        <v>5928</v>
      </c>
      <c r="E650" s="253">
        <v>44919</v>
      </c>
      <c r="F650" s="253">
        <v>22957</v>
      </c>
      <c r="G650" s="253">
        <v>92874</v>
      </c>
      <c r="H650" s="254">
        <v>15532</v>
      </c>
      <c r="I650" s="227">
        <v>961</v>
      </c>
      <c r="J650" s="228">
        <v>6880</v>
      </c>
      <c r="K650" s="253">
        <v>44631</v>
      </c>
      <c r="L650" s="253">
        <v>30200</v>
      </c>
      <c r="M650" s="228">
        <v>69562</v>
      </c>
      <c r="N650" s="261">
        <v>17554</v>
      </c>
      <c r="O650" s="263">
        <v>961</v>
      </c>
      <c r="P650" s="129">
        <v>7153</v>
      </c>
      <c r="Q650" s="129">
        <v>46068</v>
      </c>
      <c r="R650" s="129">
        <v>17634</v>
      </c>
      <c r="S650" s="129">
        <v>66325</v>
      </c>
      <c r="T650" s="264">
        <v>44154</v>
      </c>
      <c r="U650" s="229">
        <f t="shared" si="21"/>
        <v>100</v>
      </c>
      <c r="V650" s="230">
        <f t="shared" si="22"/>
        <v>120.6646423751687</v>
      </c>
      <c r="W650" s="230">
        <f t="shared" si="23"/>
        <v>102.55793762105122</v>
      </c>
      <c r="X650" s="230">
        <f t="shared" si="24"/>
        <v>76.81317245284663</v>
      </c>
      <c r="Y650" s="230">
        <f t="shared" si="25"/>
        <v>71.4139586967289</v>
      </c>
      <c r="Z650" s="231">
        <f t="shared" si="26"/>
        <v>284.2776203966006</v>
      </c>
    </row>
    <row r="651" spans="1:26" ht="24" customHeight="1">
      <c r="A651" s="259" t="s">
        <v>46</v>
      </c>
      <c r="B651" s="208">
        <v>54166</v>
      </c>
      <c r="C651" s="227">
        <v>324</v>
      </c>
      <c r="D651" s="252">
        <v>4812</v>
      </c>
      <c r="E651" s="253">
        <v>52821</v>
      </c>
      <c r="F651" s="253">
        <v>16583</v>
      </c>
      <c r="G651" s="253">
        <v>79049</v>
      </c>
      <c r="H651" s="254">
        <v>33397</v>
      </c>
      <c r="I651" s="227">
        <v>1065</v>
      </c>
      <c r="J651" s="228">
        <v>7346</v>
      </c>
      <c r="K651" s="253">
        <v>80299</v>
      </c>
      <c r="L651" s="253">
        <v>27537</v>
      </c>
      <c r="M651" s="228">
        <v>97036</v>
      </c>
      <c r="N651" s="261">
        <v>29489</v>
      </c>
      <c r="O651" s="263">
        <v>1234</v>
      </c>
      <c r="P651" s="129">
        <v>7027</v>
      </c>
      <c r="Q651" s="129">
        <v>82477</v>
      </c>
      <c r="R651" s="129">
        <v>32938</v>
      </c>
      <c r="S651" s="129">
        <v>105582</v>
      </c>
      <c r="T651" s="264">
        <v>49034</v>
      </c>
      <c r="U651" s="229">
        <f t="shared" si="21"/>
        <v>380.8641975308642</v>
      </c>
      <c r="V651" s="230">
        <f t="shared" si="22"/>
        <v>146.03075644222776</v>
      </c>
      <c r="W651" s="230">
        <f t="shared" si="23"/>
        <v>156.1443365328184</v>
      </c>
      <c r="X651" s="230">
        <f t="shared" si="24"/>
        <v>198.62509799191943</v>
      </c>
      <c r="Y651" s="230">
        <f t="shared" si="25"/>
        <v>133.56525699249832</v>
      </c>
      <c r="Z651" s="231">
        <f t="shared" si="26"/>
        <v>146.82157079977245</v>
      </c>
    </row>
    <row r="652" spans="1:26" ht="24" customHeight="1">
      <c r="A652" s="259" t="s">
        <v>47</v>
      </c>
      <c r="B652" s="208">
        <v>37890</v>
      </c>
      <c r="C652" s="227">
        <v>653</v>
      </c>
      <c r="D652" s="252">
        <v>6349</v>
      </c>
      <c r="E652" s="253">
        <v>38080</v>
      </c>
      <c r="F652" s="253">
        <v>22514</v>
      </c>
      <c r="G652" s="253">
        <v>75492</v>
      </c>
      <c r="H652" s="254">
        <v>9721</v>
      </c>
      <c r="I652" s="227">
        <v>653</v>
      </c>
      <c r="J652" s="228">
        <v>6359</v>
      </c>
      <c r="K652" s="253">
        <v>39223</v>
      </c>
      <c r="L652" s="253">
        <v>27980</v>
      </c>
      <c r="M652" s="228">
        <v>72250</v>
      </c>
      <c r="N652" s="261">
        <v>7756</v>
      </c>
      <c r="O652" s="263">
        <v>653</v>
      </c>
      <c r="P652" s="129">
        <v>6434</v>
      </c>
      <c r="Q652" s="129">
        <v>39024</v>
      </c>
      <c r="R652" s="129">
        <v>21112</v>
      </c>
      <c r="S652" s="129">
        <v>75503</v>
      </c>
      <c r="T652" s="264">
        <v>8787</v>
      </c>
      <c r="U652" s="229">
        <f t="shared" si="21"/>
        <v>100</v>
      </c>
      <c r="V652" s="230">
        <f t="shared" si="22"/>
        <v>101.3387935107891</v>
      </c>
      <c r="W652" s="230">
        <f t="shared" si="23"/>
        <v>102.47899159663865</v>
      </c>
      <c r="X652" s="230">
        <f t="shared" si="24"/>
        <v>93.77276361375144</v>
      </c>
      <c r="Y652" s="230">
        <f t="shared" si="25"/>
        <v>100.01457108037938</v>
      </c>
      <c r="Z652" s="231">
        <f t="shared" si="26"/>
        <v>90.39193498611255</v>
      </c>
    </row>
    <row r="653" spans="1:26" ht="24" customHeight="1">
      <c r="A653" s="259" t="s">
        <v>48</v>
      </c>
      <c r="B653" s="208">
        <v>26058</v>
      </c>
      <c r="C653" s="227">
        <v>255</v>
      </c>
      <c r="D653" s="252">
        <v>3351</v>
      </c>
      <c r="E653" s="253">
        <v>22698</v>
      </c>
      <c r="F653" s="253">
        <v>8174</v>
      </c>
      <c r="G653" s="253">
        <v>42465</v>
      </c>
      <c r="H653" s="254">
        <v>8969</v>
      </c>
      <c r="I653" s="227">
        <v>255</v>
      </c>
      <c r="J653" s="228">
        <v>2861</v>
      </c>
      <c r="K653" s="253">
        <v>25316</v>
      </c>
      <c r="L653" s="253">
        <v>11829</v>
      </c>
      <c r="M653" s="228">
        <v>25795</v>
      </c>
      <c r="N653" s="261">
        <v>1440</v>
      </c>
      <c r="O653" s="263">
        <v>255</v>
      </c>
      <c r="P653" s="129">
        <v>1431</v>
      </c>
      <c r="Q653" s="129">
        <v>15482</v>
      </c>
      <c r="R653" s="129">
        <v>4266</v>
      </c>
      <c r="S653" s="129">
        <v>22822</v>
      </c>
      <c r="T653" s="264">
        <v>15568</v>
      </c>
      <c r="U653" s="229">
        <f t="shared" si="21"/>
        <v>100</v>
      </c>
      <c r="V653" s="230">
        <f t="shared" si="22"/>
        <v>42.70367054610564</v>
      </c>
      <c r="W653" s="230">
        <f t="shared" si="23"/>
        <v>68.20865274473522</v>
      </c>
      <c r="X653" s="230">
        <f t="shared" si="24"/>
        <v>52.189870320528506</v>
      </c>
      <c r="Y653" s="230">
        <f t="shared" si="25"/>
        <v>53.74308253856117</v>
      </c>
      <c r="Z653" s="231">
        <f t="shared" si="26"/>
        <v>173.57564945924852</v>
      </c>
    </row>
    <row r="654" spans="1:26" ht="24" customHeight="1">
      <c r="A654" s="259" t="s">
        <v>49</v>
      </c>
      <c r="B654" s="208">
        <v>24561</v>
      </c>
      <c r="C654" s="227">
        <v>516</v>
      </c>
      <c r="D654" s="252">
        <v>3878</v>
      </c>
      <c r="E654" s="253">
        <v>28777</v>
      </c>
      <c r="F654" s="253">
        <v>17900</v>
      </c>
      <c r="G654" s="253">
        <v>60267</v>
      </c>
      <c r="H654" s="254">
        <v>26978</v>
      </c>
      <c r="I654" s="227">
        <v>374</v>
      </c>
      <c r="J654" s="228">
        <v>3967</v>
      </c>
      <c r="K654" s="253">
        <v>27698</v>
      </c>
      <c r="L654" s="253">
        <v>22170</v>
      </c>
      <c r="M654" s="228">
        <v>55749</v>
      </c>
      <c r="N654" s="261">
        <v>44330</v>
      </c>
      <c r="O654" s="263">
        <v>374</v>
      </c>
      <c r="P654" s="129">
        <v>3765</v>
      </c>
      <c r="Q654" s="129">
        <v>29610</v>
      </c>
      <c r="R654" s="129">
        <v>19236</v>
      </c>
      <c r="S654" s="129">
        <v>54712</v>
      </c>
      <c r="T654" s="264">
        <v>56455</v>
      </c>
      <c r="U654" s="229">
        <f t="shared" si="21"/>
        <v>72.48062015503876</v>
      </c>
      <c r="V654" s="230">
        <f t="shared" si="22"/>
        <v>97.08612686952037</v>
      </c>
      <c r="W654" s="230">
        <f t="shared" si="23"/>
        <v>102.89467282899538</v>
      </c>
      <c r="X654" s="230">
        <f t="shared" si="24"/>
        <v>107.46368715083798</v>
      </c>
      <c r="Y654" s="230">
        <f t="shared" si="25"/>
        <v>90.78268372409444</v>
      </c>
      <c r="Z654" s="231">
        <f t="shared" si="26"/>
        <v>209.26310326933057</v>
      </c>
    </row>
    <row r="655" spans="1:26" ht="24" customHeight="1" thickBot="1">
      <c r="A655" s="260" t="s">
        <v>50</v>
      </c>
      <c r="B655" s="212">
        <v>21894</v>
      </c>
      <c r="C655" s="255">
        <v>504</v>
      </c>
      <c r="D655" s="256">
        <v>1958</v>
      </c>
      <c r="E655" s="183">
        <v>15661</v>
      </c>
      <c r="F655" s="183">
        <v>6410</v>
      </c>
      <c r="G655" s="183">
        <v>29964</v>
      </c>
      <c r="H655" s="257">
        <v>19466</v>
      </c>
      <c r="I655" s="255">
        <v>504</v>
      </c>
      <c r="J655" s="243">
        <v>2311</v>
      </c>
      <c r="K655" s="183">
        <v>15125</v>
      </c>
      <c r="L655" s="183">
        <v>8146</v>
      </c>
      <c r="M655" s="243">
        <v>31517</v>
      </c>
      <c r="N655" s="262">
        <v>12100</v>
      </c>
      <c r="O655" s="142">
        <v>504</v>
      </c>
      <c r="P655" s="133">
        <v>1927</v>
      </c>
      <c r="Q655" s="133">
        <v>15504</v>
      </c>
      <c r="R655" s="133">
        <v>6327</v>
      </c>
      <c r="S655" s="133">
        <v>33132</v>
      </c>
      <c r="T655" s="265">
        <v>16269</v>
      </c>
      <c r="U655" s="234">
        <f t="shared" si="21"/>
        <v>100</v>
      </c>
      <c r="V655" s="235">
        <f t="shared" si="22"/>
        <v>98.4167517875383</v>
      </c>
      <c r="W655" s="235">
        <f t="shared" si="23"/>
        <v>98.99750973756466</v>
      </c>
      <c r="X655" s="235">
        <f t="shared" si="24"/>
        <v>98.70514820592824</v>
      </c>
      <c r="Y655" s="235">
        <f t="shared" si="25"/>
        <v>110.57268722466961</v>
      </c>
      <c r="Z655" s="236">
        <f t="shared" si="26"/>
        <v>83.57649234562828</v>
      </c>
    </row>
    <row r="656" ht="24" customHeight="1" thickBot="1"/>
    <row r="657" spans="1:19" s="41" customFormat="1" ht="24" customHeight="1" thickBot="1">
      <c r="A657" s="432" t="s">
        <v>289</v>
      </c>
      <c r="B657" s="484">
        <v>2007</v>
      </c>
      <c r="C657" s="485"/>
      <c r="D657" s="485"/>
      <c r="E657" s="485"/>
      <c r="F657" s="485"/>
      <c r="G657" s="486"/>
      <c r="H657" s="487">
        <v>2013</v>
      </c>
      <c r="I657" s="485"/>
      <c r="J657" s="485"/>
      <c r="K657" s="485"/>
      <c r="L657" s="485"/>
      <c r="M657" s="488"/>
      <c r="N657" s="484" t="s">
        <v>234</v>
      </c>
      <c r="O657" s="485"/>
      <c r="P657" s="485"/>
      <c r="Q657" s="485"/>
      <c r="R657" s="485"/>
      <c r="S657" s="486"/>
    </row>
    <row r="658" spans="1:19" s="41" customFormat="1" ht="78" customHeight="1" thickBot="1">
      <c r="A658" s="419" t="s">
        <v>27</v>
      </c>
      <c r="B658" s="420" t="s">
        <v>112</v>
      </c>
      <c r="C658" s="420" t="s">
        <v>215</v>
      </c>
      <c r="D658" s="420" t="s">
        <v>216</v>
      </c>
      <c r="E658" s="420" t="s">
        <v>26</v>
      </c>
      <c r="F658" s="420" t="s">
        <v>246</v>
      </c>
      <c r="G658" s="420" t="s">
        <v>247</v>
      </c>
      <c r="H658" s="420" t="s">
        <v>112</v>
      </c>
      <c r="I658" s="420" t="s">
        <v>215</v>
      </c>
      <c r="J658" s="420" t="s">
        <v>216</v>
      </c>
      <c r="K658" s="420" t="s">
        <v>26</v>
      </c>
      <c r="L658" s="420" t="s">
        <v>246</v>
      </c>
      <c r="M658" s="421" t="s">
        <v>247</v>
      </c>
      <c r="N658" s="422" t="s">
        <v>112</v>
      </c>
      <c r="O658" s="420" t="s">
        <v>215</v>
      </c>
      <c r="P658" s="420" t="s">
        <v>216</v>
      </c>
      <c r="Q658" s="420" t="s">
        <v>26</v>
      </c>
      <c r="R658" s="420" t="s">
        <v>246</v>
      </c>
      <c r="S658" s="423" t="s">
        <v>247</v>
      </c>
    </row>
    <row r="659" spans="1:19" s="41" customFormat="1" ht="24" customHeight="1" thickBot="1">
      <c r="A659" s="424" t="s">
        <v>49</v>
      </c>
      <c r="B659" s="425">
        <v>516</v>
      </c>
      <c r="C659" s="426">
        <v>3878</v>
      </c>
      <c r="D659" s="426">
        <v>28777</v>
      </c>
      <c r="E659" s="426">
        <v>17900</v>
      </c>
      <c r="F659" s="426">
        <v>60267</v>
      </c>
      <c r="G659" s="426">
        <v>26978</v>
      </c>
      <c r="H659" s="427">
        <v>374</v>
      </c>
      <c r="I659" s="428">
        <v>3765</v>
      </c>
      <c r="J659" s="428">
        <v>29610</v>
      </c>
      <c r="K659" s="428">
        <v>19236</v>
      </c>
      <c r="L659" s="428">
        <v>54712</v>
      </c>
      <c r="M659" s="429">
        <v>56455</v>
      </c>
      <c r="N659" s="430">
        <v>72.5</v>
      </c>
      <c r="O659" s="431">
        <v>97.1</v>
      </c>
      <c r="P659" s="431">
        <v>102.9</v>
      </c>
      <c r="Q659" s="431">
        <v>107.5</v>
      </c>
      <c r="R659" s="431">
        <v>90.8</v>
      </c>
      <c r="S659" s="431">
        <v>209.3</v>
      </c>
    </row>
    <row r="660" spans="1:19" s="41" customFormat="1" ht="24" customHeight="1" thickBot="1">
      <c r="A660" s="424" t="s">
        <v>34</v>
      </c>
      <c r="B660" s="425">
        <v>655</v>
      </c>
      <c r="C660" s="426">
        <v>6219</v>
      </c>
      <c r="D660" s="426">
        <v>54759</v>
      </c>
      <c r="E660" s="426">
        <v>26838</v>
      </c>
      <c r="F660" s="426">
        <v>120057</v>
      </c>
      <c r="G660" s="426">
        <v>46593</v>
      </c>
      <c r="H660" s="427">
        <v>422</v>
      </c>
      <c r="I660" s="428">
        <v>8133</v>
      </c>
      <c r="J660" s="428">
        <v>57141</v>
      </c>
      <c r="K660" s="428">
        <v>33790</v>
      </c>
      <c r="L660" s="428">
        <v>133974</v>
      </c>
      <c r="M660" s="429">
        <v>77491</v>
      </c>
      <c r="N660" s="430">
        <v>64.4</v>
      </c>
      <c r="O660" s="431">
        <v>130.8</v>
      </c>
      <c r="P660" s="431">
        <v>104.3</v>
      </c>
      <c r="Q660" s="431">
        <v>125.9</v>
      </c>
      <c r="R660" s="431">
        <v>111.6</v>
      </c>
      <c r="S660" s="431">
        <v>166.3</v>
      </c>
    </row>
    <row r="661" spans="1:19" s="41" customFormat="1" ht="24" customHeight="1" thickBot="1">
      <c r="A661" s="424" t="s">
        <v>29</v>
      </c>
      <c r="B661" s="426">
        <v>1145</v>
      </c>
      <c r="C661" s="426">
        <v>10142</v>
      </c>
      <c r="D661" s="426">
        <v>98699</v>
      </c>
      <c r="E661" s="426">
        <v>32550</v>
      </c>
      <c r="F661" s="426">
        <v>212216</v>
      </c>
      <c r="G661" s="426">
        <v>49231</v>
      </c>
      <c r="H661" s="428">
        <v>1025</v>
      </c>
      <c r="I661" s="428">
        <v>10484</v>
      </c>
      <c r="J661" s="428">
        <v>74319</v>
      </c>
      <c r="K661" s="428">
        <v>27365</v>
      </c>
      <c r="L661" s="428">
        <v>191600</v>
      </c>
      <c r="M661" s="429">
        <v>89050</v>
      </c>
      <c r="N661" s="430">
        <v>89.5</v>
      </c>
      <c r="O661" s="431">
        <v>103.4</v>
      </c>
      <c r="P661" s="431">
        <v>75.3</v>
      </c>
      <c r="Q661" s="431">
        <v>84.1</v>
      </c>
      <c r="R661" s="431">
        <v>90.3</v>
      </c>
      <c r="S661" s="431">
        <v>180.9</v>
      </c>
    </row>
    <row r="662" spans="1:19" s="41" customFormat="1" ht="24" customHeight="1" thickBot="1">
      <c r="A662" s="424" t="s">
        <v>33</v>
      </c>
      <c r="B662" s="426">
        <v>1383</v>
      </c>
      <c r="C662" s="426">
        <v>12296</v>
      </c>
      <c r="D662" s="426">
        <v>104350</v>
      </c>
      <c r="E662" s="426">
        <v>38806</v>
      </c>
      <c r="F662" s="426">
        <v>185147</v>
      </c>
      <c r="G662" s="426">
        <v>14896</v>
      </c>
      <c r="H662" s="428">
        <v>1028</v>
      </c>
      <c r="I662" s="428">
        <v>14155</v>
      </c>
      <c r="J662" s="428">
        <v>109531</v>
      </c>
      <c r="K662" s="428">
        <v>49516</v>
      </c>
      <c r="L662" s="428">
        <v>201977</v>
      </c>
      <c r="M662" s="429">
        <v>32657</v>
      </c>
      <c r="N662" s="430">
        <v>74.3</v>
      </c>
      <c r="O662" s="431">
        <v>115.1</v>
      </c>
      <c r="P662" s="431">
        <v>105</v>
      </c>
      <c r="Q662" s="431">
        <v>127.6</v>
      </c>
      <c r="R662" s="431">
        <v>109.1</v>
      </c>
      <c r="S662" s="431">
        <v>219.2</v>
      </c>
    </row>
    <row r="663" spans="1:19" s="41" customFormat="1" ht="24" customHeight="1" thickBot="1">
      <c r="A663" s="424" t="s">
        <v>43</v>
      </c>
      <c r="B663" s="425">
        <v>723</v>
      </c>
      <c r="C663" s="426">
        <v>7558</v>
      </c>
      <c r="D663" s="426">
        <v>57015</v>
      </c>
      <c r="E663" s="426">
        <v>25412</v>
      </c>
      <c r="F663" s="426">
        <v>117065</v>
      </c>
      <c r="G663" s="426">
        <v>64976</v>
      </c>
      <c r="H663" s="427">
        <v>723</v>
      </c>
      <c r="I663" s="428">
        <v>8021</v>
      </c>
      <c r="J663" s="428">
        <v>64223</v>
      </c>
      <c r="K663" s="428">
        <v>23897</v>
      </c>
      <c r="L663" s="428">
        <v>120364</v>
      </c>
      <c r="M663" s="429">
        <v>76536</v>
      </c>
      <c r="N663" s="430">
        <v>100</v>
      </c>
      <c r="O663" s="431">
        <v>106.1</v>
      </c>
      <c r="P663" s="431">
        <v>112.6</v>
      </c>
      <c r="Q663" s="431">
        <v>94</v>
      </c>
      <c r="R663" s="431">
        <v>102.8</v>
      </c>
      <c r="S663" s="431">
        <v>117.8</v>
      </c>
    </row>
    <row r="664" spans="1:19" s="41" customFormat="1" ht="24" customHeight="1" thickBot="1">
      <c r="A664" s="424" t="s">
        <v>48</v>
      </c>
      <c r="B664" s="425">
        <v>255</v>
      </c>
      <c r="C664" s="426">
        <v>3351</v>
      </c>
      <c r="D664" s="426">
        <v>22698</v>
      </c>
      <c r="E664" s="426">
        <v>8174</v>
      </c>
      <c r="F664" s="426">
        <v>42465</v>
      </c>
      <c r="G664" s="426">
        <v>8969</v>
      </c>
      <c r="H664" s="427">
        <v>255</v>
      </c>
      <c r="I664" s="428">
        <v>1431</v>
      </c>
      <c r="J664" s="428">
        <v>15482</v>
      </c>
      <c r="K664" s="428">
        <v>4266</v>
      </c>
      <c r="L664" s="428">
        <v>22822</v>
      </c>
      <c r="M664" s="429">
        <v>15568</v>
      </c>
      <c r="N664" s="430">
        <v>100</v>
      </c>
      <c r="O664" s="431">
        <v>42.7</v>
      </c>
      <c r="P664" s="431">
        <v>68.2</v>
      </c>
      <c r="Q664" s="431">
        <v>52.2</v>
      </c>
      <c r="R664" s="431">
        <v>53.7</v>
      </c>
      <c r="S664" s="431">
        <v>173.6</v>
      </c>
    </row>
    <row r="665" spans="1:19" s="41" customFormat="1" ht="24" customHeight="1" thickBot="1">
      <c r="A665" s="424" t="s">
        <v>47</v>
      </c>
      <c r="B665" s="425">
        <v>653</v>
      </c>
      <c r="C665" s="426">
        <v>6349</v>
      </c>
      <c r="D665" s="426">
        <v>38080</v>
      </c>
      <c r="E665" s="426">
        <v>22514</v>
      </c>
      <c r="F665" s="426">
        <v>75492</v>
      </c>
      <c r="G665" s="426">
        <v>9721</v>
      </c>
      <c r="H665" s="427">
        <v>653</v>
      </c>
      <c r="I665" s="428">
        <v>6434</v>
      </c>
      <c r="J665" s="428">
        <v>39024</v>
      </c>
      <c r="K665" s="428">
        <v>21112</v>
      </c>
      <c r="L665" s="428">
        <v>75503</v>
      </c>
      <c r="M665" s="429">
        <v>8787</v>
      </c>
      <c r="N665" s="430">
        <v>100</v>
      </c>
      <c r="O665" s="431">
        <v>101.3</v>
      </c>
      <c r="P665" s="431">
        <v>102.5</v>
      </c>
      <c r="Q665" s="431">
        <v>93.8</v>
      </c>
      <c r="R665" s="431">
        <v>100</v>
      </c>
      <c r="S665" s="431">
        <v>90.4</v>
      </c>
    </row>
    <row r="666" spans="1:19" s="41" customFormat="1" ht="24" customHeight="1" thickBot="1">
      <c r="A666" s="424" t="s">
        <v>45</v>
      </c>
      <c r="B666" s="425">
        <v>961</v>
      </c>
      <c r="C666" s="426">
        <v>5928</v>
      </c>
      <c r="D666" s="426">
        <v>44919</v>
      </c>
      <c r="E666" s="426">
        <v>22957</v>
      </c>
      <c r="F666" s="426">
        <v>92874</v>
      </c>
      <c r="G666" s="426">
        <v>15532</v>
      </c>
      <c r="H666" s="427">
        <v>961</v>
      </c>
      <c r="I666" s="428">
        <v>7153</v>
      </c>
      <c r="J666" s="428">
        <v>46068</v>
      </c>
      <c r="K666" s="428">
        <v>17634</v>
      </c>
      <c r="L666" s="428">
        <v>66325</v>
      </c>
      <c r="M666" s="429">
        <v>44154</v>
      </c>
      <c r="N666" s="430">
        <v>100</v>
      </c>
      <c r="O666" s="431">
        <v>120.7</v>
      </c>
      <c r="P666" s="431">
        <v>102.6</v>
      </c>
      <c r="Q666" s="431">
        <v>76.8</v>
      </c>
      <c r="R666" s="431">
        <v>71.4</v>
      </c>
      <c r="S666" s="431">
        <v>284.3</v>
      </c>
    </row>
    <row r="667" spans="1:19" s="41" customFormat="1" ht="24" customHeight="1" thickBot="1">
      <c r="A667" s="424" t="s">
        <v>39</v>
      </c>
      <c r="B667" s="425">
        <v>294</v>
      </c>
      <c r="C667" s="426">
        <v>2543</v>
      </c>
      <c r="D667" s="426">
        <v>17998</v>
      </c>
      <c r="E667" s="426">
        <v>9187</v>
      </c>
      <c r="F667" s="426">
        <v>33490</v>
      </c>
      <c r="G667" s="426">
        <v>12575</v>
      </c>
      <c r="H667" s="427">
        <v>294</v>
      </c>
      <c r="I667" s="428">
        <v>1924</v>
      </c>
      <c r="J667" s="428">
        <v>14766</v>
      </c>
      <c r="K667" s="428">
        <v>4030</v>
      </c>
      <c r="L667" s="428">
        <v>23004</v>
      </c>
      <c r="M667" s="429">
        <v>29159</v>
      </c>
      <c r="N667" s="430">
        <v>100</v>
      </c>
      <c r="O667" s="431">
        <v>75.7</v>
      </c>
      <c r="P667" s="431">
        <v>82</v>
      </c>
      <c r="Q667" s="431">
        <v>43.9</v>
      </c>
      <c r="R667" s="431">
        <v>68.7</v>
      </c>
      <c r="S667" s="431">
        <v>231.9</v>
      </c>
    </row>
    <row r="668" spans="1:19" s="41" customFormat="1" ht="24" customHeight="1" thickBot="1">
      <c r="A668" s="424" t="s">
        <v>37</v>
      </c>
      <c r="B668" s="426">
        <v>1690</v>
      </c>
      <c r="C668" s="426">
        <v>14039</v>
      </c>
      <c r="D668" s="426">
        <v>132705</v>
      </c>
      <c r="E668" s="426">
        <v>24375</v>
      </c>
      <c r="F668" s="426">
        <v>257886</v>
      </c>
      <c r="G668" s="426">
        <v>237381</v>
      </c>
      <c r="H668" s="428">
        <v>1690</v>
      </c>
      <c r="I668" s="428">
        <v>11575</v>
      </c>
      <c r="J668" s="428">
        <v>141053</v>
      </c>
      <c r="K668" s="428">
        <v>39044</v>
      </c>
      <c r="L668" s="428">
        <v>191004</v>
      </c>
      <c r="M668" s="429">
        <v>239447</v>
      </c>
      <c r="N668" s="430">
        <v>100</v>
      </c>
      <c r="O668" s="431">
        <v>82.4</v>
      </c>
      <c r="P668" s="431">
        <v>106.3</v>
      </c>
      <c r="Q668" s="431">
        <v>160.2</v>
      </c>
      <c r="R668" s="431">
        <v>74.1</v>
      </c>
      <c r="S668" s="431">
        <v>100.9</v>
      </c>
    </row>
    <row r="669" spans="1:19" s="41" customFormat="1" ht="24" customHeight="1" thickBot="1">
      <c r="A669" s="424" t="s">
        <v>28</v>
      </c>
      <c r="B669" s="426">
        <v>1727</v>
      </c>
      <c r="C669" s="426">
        <v>13708</v>
      </c>
      <c r="D669" s="426">
        <v>139066</v>
      </c>
      <c r="E669" s="426">
        <v>37052</v>
      </c>
      <c r="F669" s="426">
        <v>261529</v>
      </c>
      <c r="G669" s="426">
        <v>219145</v>
      </c>
      <c r="H669" s="428">
        <v>1672</v>
      </c>
      <c r="I669" s="428">
        <v>13156</v>
      </c>
      <c r="J669" s="428">
        <v>127642</v>
      </c>
      <c r="K669" s="428">
        <v>50626</v>
      </c>
      <c r="L669" s="428">
        <v>226835</v>
      </c>
      <c r="M669" s="429">
        <v>243587</v>
      </c>
      <c r="N669" s="430">
        <v>96.8</v>
      </c>
      <c r="O669" s="431">
        <v>96</v>
      </c>
      <c r="P669" s="431">
        <v>91.8</v>
      </c>
      <c r="Q669" s="431">
        <v>136.6</v>
      </c>
      <c r="R669" s="431">
        <v>86.7</v>
      </c>
      <c r="S669" s="431">
        <v>111.2</v>
      </c>
    </row>
    <row r="670" spans="1:19" s="41" customFormat="1" ht="24" customHeight="1" thickBot="1">
      <c r="A670" s="424" t="s">
        <v>44</v>
      </c>
      <c r="B670" s="425">
        <v>637</v>
      </c>
      <c r="C670" s="426">
        <v>7236</v>
      </c>
      <c r="D670" s="426">
        <v>81215</v>
      </c>
      <c r="E670" s="426">
        <v>18008</v>
      </c>
      <c r="F670" s="426">
        <v>168956</v>
      </c>
      <c r="G670" s="426">
        <v>165535</v>
      </c>
      <c r="H670" s="427">
        <v>637</v>
      </c>
      <c r="I670" s="428">
        <v>8603</v>
      </c>
      <c r="J670" s="428">
        <v>90681</v>
      </c>
      <c r="K670" s="428">
        <v>35272</v>
      </c>
      <c r="L670" s="428">
        <v>164594</v>
      </c>
      <c r="M670" s="429">
        <v>151922</v>
      </c>
      <c r="N670" s="430">
        <v>100</v>
      </c>
      <c r="O670" s="431">
        <v>118.9</v>
      </c>
      <c r="P670" s="431">
        <v>111.7</v>
      </c>
      <c r="Q670" s="431">
        <v>195.9</v>
      </c>
      <c r="R670" s="431">
        <v>97.4</v>
      </c>
      <c r="S670" s="431">
        <v>91.8</v>
      </c>
    </row>
    <row r="671" spans="1:19" s="41" customFormat="1" ht="24" customHeight="1" thickBot="1">
      <c r="A671" s="424" t="s">
        <v>31</v>
      </c>
      <c r="B671" s="426">
        <v>1513</v>
      </c>
      <c r="C671" s="426">
        <v>17770</v>
      </c>
      <c r="D671" s="426">
        <v>245104</v>
      </c>
      <c r="E671" s="426">
        <v>76200</v>
      </c>
      <c r="F671" s="426">
        <v>296637</v>
      </c>
      <c r="G671" s="426">
        <v>206511</v>
      </c>
      <c r="H671" s="428">
        <v>1531</v>
      </c>
      <c r="I671" s="428">
        <v>17568</v>
      </c>
      <c r="J671" s="428">
        <v>142559</v>
      </c>
      <c r="K671" s="428">
        <v>63271</v>
      </c>
      <c r="L671" s="428">
        <v>276121</v>
      </c>
      <c r="M671" s="429">
        <v>51272</v>
      </c>
      <c r="N671" s="430">
        <v>101.2</v>
      </c>
      <c r="O671" s="431">
        <v>98.9</v>
      </c>
      <c r="P671" s="431">
        <v>58.2</v>
      </c>
      <c r="Q671" s="431">
        <v>83</v>
      </c>
      <c r="R671" s="431">
        <v>93.1</v>
      </c>
      <c r="S671" s="431">
        <v>24.8</v>
      </c>
    </row>
    <row r="672" spans="1:19" s="41" customFormat="1" ht="24" customHeight="1" thickBot="1">
      <c r="A672" s="424" t="s">
        <v>30</v>
      </c>
      <c r="B672" s="425">
        <v>704</v>
      </c>
      <c r="C672" s="426">
        <v>7961</v>
      </c>
      <c r="D672" s="426">
        <v>68918</v>
      </c>
      <c r="E672" s="426">
        <v>19703</v>
      </c>
      <c r="F672" s="426">
        <v>165286</v>
      </c>
      <c r="G672" s="426">
        <v>120767</v>
      </c>
      <c r="H672" s="427">
        <v>704</v>
      </c>
      <c r="I672" s="428">
        <v>10667</v>
      </c>
      <c r="J672" s="428">
        <v>73220</v>
      </c>
      <c r="K672" s="428">
        <v>23331</v>
      </c>
      <c r="L672" s="428">
        <v>147313</v>
      </c>
      <c r="M672" s="429">
        <v>92429</v>
      </c>
      <c r="N672" s="430">
        <v>100</v>
      </c>
      <c r="O672" s="431">
        <v>134</v>
      </c>
      <c r="P672" s="431">
        <v>106.2</v>
      </c>
      <c r="Q672" s="431">
        <v>118.4</v>
      </c>
      <c r="R672" s="431">
        <v>89.1</v>
      </c>
      <c r="S672" s="431">
        <v>76.5</v>
      </c>
    </row>
    <row r="673" spans="1:19" s="41" customFormat="1" ht="24" customHeight="1" thickBot="1">
      <c r="A673" s="424" t="s">
        <v>42</v>
      </c>
      <c r="B673" s="426">
        <v>1000</v>
      </c>
      <c r="C673" s="426">
        <v>8268</v>
      </c>
      <c r="D673" s="426">
        <v>67019</v>
      </c>
      <c r="E673" s="426">
        <v>19616</v>
      </c>
      <c r="F673" s="426">
        <v>127242</v>
      </c>
      <c r="G673" s="426">
        <v>85174</v>
      </c>
      <c r="H673" s="427">
        <v>531</v>
      </c>
      <c r="I673" s="428">
        <v>5215</v>
      </c>
      <c r="J673" s="428">
        <v>49635</v>
      </c>
      <c r="K673" s="428">
        <v>29521</v>
      </c>
      <c r="L673" s="428">
        <v>100765</v>
      </c>
      <c r="M673" s="429">
        <v>65407</v>
      </c>
      <c r="N673" s="430">
        <v>53.1</v>
      </c>
      <c r="O673" s="431">
        <v>63.1</v>
      </c>
      <c r="P673" s="431">
        <v>74.1</v>
      </c>
      <c r="Q673" s="431">
        <v>150.5</v>
      </c>
      <c r="R673" s="431">
        <v>79.2</v>
      </c>
      <c r="S673" s="431">
        <v>76.8</v>
      </c>
    </row>
    <row r="674" spans="1:19" s="41" customFormat="1" ht="24" customHeight="1" thickBot="1">
      <c r="A674" s="424" t="s">
        <v>36</v>
      </c>
      <c r="B674" s="425">
        <v>640</v>
      </c>
      <c r="C674" s="426">
        <v>11113</v>
      </c>
      <c r="D674" s="426">
        <v>72486</v>
      </c>
      <c r="E674" s="426">
        <v>19705</v>
      </c>
      <c r="F674" s="426">
        <v>163700</v>
      </c>
      <c r="G674" s="426">
        <v>118145</v>
      </c>
      <c r="H674" s="428">
        <v>1187</v>
      </c>
      <c r="I674" s="428">
        <v>12198</v>
      </c>
      <c r="J674" s="428">
        <v>77712</v>
      </c>
      <c r="K674" s="428">
        <v>21480</v>
      </c>
      <c r="L674" s="428">
        <v>146636</v>
      </c>
      <c r="M674" s="429">
        <v>105567</v>
      </c>
      <c r="N674" s="430">
        <v>185.5</v>
      </c>
      <c r="O674" s="431">
        <v>109.8</v>
      </c>
      <c r="P674" s="431">
        <v>107.2</v>
      </c>
      <c r="Q674" s="431">
        <v>109</v>
      </c>
      <c r="R674" s="431">
        <v>89.6</v>
      </c>
      <c r="S674" s="431">
        <v>89.4</v>
      </c>
    </row>
    <row r="675" spans="1:19" s="41" customFormat="1" ht="24" customHeight="1" thickBot="1">
      <c r="A675" s="424" t="s">
        <v>40</v>
      </c>
      <c r="B675" s="425">
        <v>516</v>
      </c>
      <c r="C675" s="426">
        <v>6908</v>
      </c>
      <c r="D675" s="426">
        <v>50937</v>
      </c>
      <c r="E675" s="426">
        <v>12919</v>
      </c>
      <c r="F675" s="426">
        <v>119193</v>
      </c>
      <c r="G675" s="426">
        <v>84191</v>
      </c>
      <c r="H675" s="427">
        <v>516</v>
      </c>
      <c r="I675" s="428">
        <v>7275</v>
      </c>
      <c r="J675" s="428">
        <v>34809</v>
      </c>
      <c r="K675" s="428">
        <v>15397</v>
      </c>
      <c r="L675" s="428">
        <v>94243</v>
      </c>
      <c r="M675" s="429">
        <v>25094</v>
      </c>
      <c r="N675" s="430">
        <v>100</v>
      </c>
      <c r="O675" s="431">
        <v>105.3</v>
      </c>
      <c r="P675" s="431">
        <v>68.3</v>
      </c>
      <c r="Q675" s="431">
        <v>119.2</v>
      </c>
      <c r="R675" s="431">
        <v>79.1</v>
      </c>
      <c r="S675" s="431">
        <v>29.8</v>
      </c>
    </row>
    <row r="676" spans="1:19" s="41" customFormat="1" ht="24" customHeight="1" thickBot="1">
      <c r="A676" s="424" t="s">
        <v>35</v>
      </c>
      <c r="B676" s="425">
        <v>548</v>
      </c>
      <c r="C676" s="426">
        <v>8732</v>
      </c>
      <c r="D676" s="426">
        <v>66931</v>
      </c>
      <c r="E676" s="426">
        <v>13999</v>
      </c>
      <c r="F676" s="426">
        <v>129225</v>
      </c>
      <c r="G676" s="426">
        <v>88464</v>
      </c>
      <c r="H676" s="427">
        <v>548</v>
      </c>
      <c r="I676" s="428">
        <v>8577</v>
      </c>
      <c r="J676" s="428">
        <v>73787</v>
      </c>
      <c r="K676" s="428">
        <v>26130</v>
      </c>
      <c r="L676" s="428">
        <v>134074</v>
      </c>
      <c r="M676" s="429">
        <v>44869</v>
      </c>
      <c r="N676" s="430">
        <v>100</v>
      </c>
      <c r="O676" s="431">
        <v>98.2</v>
      </c>
      <c r="P676" s="431">
        <v>110.2</v>
      </c>
      <c r="Q676" s="431">
        <v>186.7</v>
      </c>
      <c r="R676" s="431">
        <v>103.8</v>
      </c>
      <c r="S676" s="431">
        <v>50.7</v>
      </c>
    </row>
    <row r="677" spans="1:19" s="41" customFormat="1" ht="24" customHeight="1" thickBot="1">
      <c r="A677" s="424" t="s">
        <v>32</v>
      </c>
      <c r="B677" s="426">
        <v>1326</v>
      </c>
      <c r="C677" s="426">
        <v>12263</v>
      </c>
      <c r="D677" s="426">
        <v>122517</v>
      </c>
      <c r="E677" s="426">
        <v>34623</v>
      </c>
      <c r="F677" s="426">
        <v>209136</v>
      </c>
      <c r="G677" s="426">
        <v>185754</v>
      </c>
      <c r="H677" s="428">
        <v>1326</v>
      </c>
      <c r="I677" s="428">
        <v>12014</v>
      </c>
      <c r="J677" s="428">
        <v>108614</v>
      </c>
      <c r="K677" s="428">
        <v>36899</v>
      </c>
      <c r="L677" s="428">
        <v>186048</v>
      </c>
      <c r="M677" s="429">
        <v>118885</v>
      </c>
      <c r="N677" s="430">
        <v>100</v>
      </c>
      <c r="O677" s="431">
        <v>98</v>
      </c>
      <c r="P677" s="431">
        <v>88.7</v>
      </c>
      <c r="Q677" s="431">
        <v>106.6</v>
      </c>
      <c r="R677" s="431">
        <v>89</v>
      </c>
      <c r="S677" s="431">
        <v>64</v>
      </c>
    </row>
    <row r="678" spans="1:19" s="41" customFormat="1" ht="24" customHeight="1" thickBot="1">
      <c r="A678" s="424" t="s">
        <v>41</v>
      </c>
      <c r="B678" s="425">
        <v>653</v>
      </c>
      <c r="C678" s="426">
        <v>6216</v>
      </c>
      <c r="D678" s="426">
        <v>54785</v>
      </c>
      <c r="E678" s="426">
        <v>14212</v>
      </c>
      <c r="F678" s="426">
        <v>114378</v>
      </c>
      <c r="G678" s="426">
        <v>69027</v>
      </c>
      <c r="H678" s="427">
        <v>653</v>
      </c>
      <c r="I678" s="428">
        <v>7024</v>
      </c>
      <c r="J678" s="428">
        <v>62613</v>
      </c>
      <c r="K678" s="428">
        <v>22422</v>
      </c>
      <c r="L678" s="428">
        <v>126354</v>
      </c>
      <c r="M678" s="429">
        <v>88982</v>
      </c>
      <c r="N678" s="430">
        <v>100</v>
      </c>
      <c r="O678" s="431">
        <v>113</v>
      </c>
      <c r="P678" s="431">
        <v>114.3</v>
      </c>
      <c r="Q678" s="431">
        <v>157.8</v>
      </c>
      <c r="R678" s="431">
        <v>110.5</v>
      </c>
      <c r="S678" s="431">
        <v>128.9</v>
      </c>
    </row>
    <row r="679" spans="1:19" s="41" customFormat="1" ht="24" customHeight="1" thickBot="1">
      <c r="A679" s="424" t="s">
        <v>38</v>
      </c>
      <c r="B679" s="426">
        <v>1087</v>
      </c>
      <c r="C679" s="426">
        <v>7923</v>
      </c>
      <c r="D679" s="426">
        <v>80232</v>
      </c>
      <c r="E679" s="426">
        <v>18951</v>
      </c>
      <c r="F679" s="426">
        <v>145333</v>
      </c>
      <c r="G679" s="426">
        <v>96715</v>
      </c>
      <c r="H679" s="428">
        <v>1155</v>
      </c>
      <c r="I679" s="428">
        <v>9613</v>
      </c>
      <c r="J679" s="428">
        <v>95309</v>
      </c>
      <c r="K679" s="428">
        <v>28331</v>
      </c>
      <c r="L679" s="428">
        <v>160059</v>
      </c>
      <c r="M679" s="429">
        <v>120369</v>
      </c>
      <c r="N679" s="430">
        <v>106.3</v>
      </c>
      <c r="O679" s="431">
        <v>121.3</v>
      </c>
      <c r="P679" s="431">
        <v>118.8</v>
      </c>
      <c r="Q679" s="431">
        <v>149.5</v>
      </c>
      <c r="R679" s="431">
        <v>110.1</v>
      </c>
      <c r="S679" s="431">
        <v>124.5</v>
      </c>
    </row>
    <row r="680" spans="1:19" s="41" customFormat="1" ht="24" customHeight="1" thickBot="1">
      <c r="A680" s="424" t="s">
        <v>46</v>
      </c>
      <c r="B680" s="425">
        <v>324</v>
      </c>
      <c r="C680" s="426">
        <v>4812</v>
      </c>
      <c r="D680" s="426">
        <v>52821</v>
      </c>
      <c r="E680" s="426">
        <v>16583</v>
      </c>
      <c r="F680" s="426">
        <v>79049</v>
      </c>
      <c r="G680" s="426">
        <v>33397</v>
      </c>
      <c r="H680" s="428">
        <v>1234</v>
      </c>
      <c r="I680" s="428">
        <v>7027</v>
      </c>
      <c r="J680" s="428">
        <v>82477</v>
      </c>
      <c r="K680" s="428">
        <v>32938</v>
      </c>
      <c r="L680" s="428">
        <v>105582</v>
      </c>
      <c r="M680" s="429">
        <v>49034</v>
      </c>
      <c r="N680" s="430">
        <v>380.9</v>
      </c>
      <c r="O680" s="431">
        <v>146</v>
      </c>
      <c r="P680" s="431">
        <v>156.1</v>
      </c>
      <c r="Q680" s="431">
        <v>198.6</v>
      </c>
      <c r="R680" s="431">
        <v>133.6</v>
      </c>
      <c r="S680" s="431">
        <v>146.8</v>
      </c>
    </row>
    <row r="681" spans="1:19" s="41" customFormat="1" ht="24" customHeight="1" thickBot="1">
      <c r="A681" s="424" t="s">
        <v>50</v>
      </c>
      <c r="B681" s="425">
        <v>504</v>
      </c>
      <c r="C681" s="426">
        <v>1958</v>
      </c>
      <c r="D681" s="426">
        <v>15661</v>
      </c>
      <c r="E681" s="426">
        <v>6410</v>
      </c>
      <c r="F681" s="426">
        <v>29964</v>
      </c>
      <c r="G681" s="426">
        <v>19466</v>
      </c>
      <c r="H681" s="427">
        <v>504</v>
      </c>
      <c r="I681" s="428">
        <v>1927</v>
      </c>
      <c r="J681" s="428">
        <v>15504</v>
      </c>
      <c r="K681" s="428">
        <v>6327</v>
      </c>
      <c r="L681" s="428">
        <v>33132</v>
      </c>
      <c r="M681" s="429">
        <v>16269</v>
      </c>
      <c r="N681" s="430">
        <v>100</v>
      </c>
      <c r="O681" s="431">
        <v>98.4</v>
      </c>
      <c r="P681" s="448">
        <v>99</v>
      </c>
      <c r="Q681" s="431">
        <v>98.7</v>
      </c>
      <c r="R681" s="431">
        <v>110.6</v>
      </c>
      <c r="S681" s="431">
        <v>83.6</v>
      </c>
    </row>
    <row r="682" spans="1:19" s="41" customFormat="1" ht="24" customHeight="1" thickBot="1">
      <c r="A682" s="444"/>
      <c r="B682" s="425"/>
      <c r="C682" s="445"/>
      <c r="D682" s="445"/>
      <c r="E682" s="445"/>
      <c r="F682" s="445"/>
      <c r="G682" s="445"/>
      <c r="H682" s="446"/>
      <c r="I682" s="429"/>
      <c r="J682" s="429"/>
      <c r="K682" s="429"/>
      <c r="L682" s="429"/>
      <c r="M682" s="429"/>
      <c r="N682" s="447"/>
      <c r="O682" s="447"/>
      <c r="P682" s="450"/>
      <c r="Q682" s="443"/>
      <c r="R682" s="443"/>
      <c r="S682" s="443"/>
    </row>
    <row r="683" spans="1:16" s="41" customFormat="1" ht="81.75" customHeight="1" thickBot="1">
      <c r="A683" s="442" t="s">
        <v>313</v>
      </c>
      <c r="B683" s="186" t="s">
        <v>312</v>
      </c>
      <c r="C683" s="433" t="s">
        <v>112</v>
      </c>
      <c r="D683" s="434" t="s">
        <v>240</v>
      </c>
      <c r="E683" s="434" t="s">
        <v>241</v>
      </c>
      <c r="F683" s="434" t="s">
        <v>242</v>
      </c>
      <c r="G683" s="434" t="s">
        <v>293</v>
      </c>
      <c r="H683" s="434" t="s">
        <v>244</v>
      </c>
      <c r="I683" s="434" t="s">
        <v>245</v>
      </c>
      <c r="J683" s="434" t="s">
        <v>184</v>
      </c>
      <c r="K683" s="434" t="s">
        <v>246</v>
      </c>
      <c r="L683" s="434" t="s">
        <v>247</v>
      </c>
      <c r="M683" s="434" t="s">
        <v>248</v>
      </c>
      <c r="N683" s="434" t="s">
        <v>294</v>
      </c>
      <c r="O683" s="434" t="s">
        <v>295</v>
      </c>
      <c r="P683" s="449" t="s">
        <v>296</v>
      </c>
    </row>
    <row r="684" spans="1:16" s="41" customFormat="1" ht="24" customHeight="1">
      <c r="A684" s="482" t="s">
        <v>210</v>
      </c>
      <c r="B684" s="483"/>
      <c r="C684" s="435">
        <v>60603</v>
      </c>
      <c r="D684" s="436">
        <v>150</v>
      </c>
      <c r="E684" s="436">
        <v>88584</v>
      </c>
      <c r="F684" s="436">
        <v>10903113</v>
      </c>
      <c r="G684" s="436">
        <v>24148</v>
      </c>
      <c r="H684" s="436">
        <v>30672</v>
      </c>
      <c r="I684" s="436">
        <v>98382</v>
      </c>
      <c r="J684" s="436">
        <v>23823880</v>
      </c>
      <c r="K684" s="436">
        <v>329049</v>
      </c>
      <c r="L684" s="436">
        <v>556644</v>
      </c>
      <c r="M684" s="437">
        <v>340</v>
      </c>
      <c r="N684" s="436">
        <v>61</v>
      </c>
      <c r="O684" s="436">
        <v>464</v>
      </c>
      <c r="P684" s="438">
        <v>2743</v>
      </c>
    </row>
    <row r="685" spans="1:16" s="41" customFormat="1" ht="24" customHeight="1">
      <c r="A685" s="476" t="s">
        <v>211</v>
      </c>
      <c r="B685" s="477"/>
      <c r="C685" s="439">
        <v>5886</v>
      </c>
      <c r="D685" s="129">
        <v>26</v>
      </c>
      <c r="E685" s="129">
        <v>18367</v>
      </c>
      <c r="F685" s="129">
        <v>1056444</v>
      </c>
      <c r="G685" s="129">
        <v>14895</v>
      </c>
      <c r="H685" s="129">
        <v>4732</v>
      </c>
      <c r="I685" s="129">
        <v>33370</v>
      </c>
      <c r="J685" s="129">
        <v>318371</v>
      </c>
      <c r="K685" s="129">
        <v>56618</v>
      </c>
      <c r="L685" s="129">
        <v>46570</v>
      </c>
      <c r="M685" s="440">
        <v>30.8</v>
      </c>
      <c r="N685" s="129">
        <v>25</v>
      </c>
      <c r="O685" s="129">
        <v>171</v>
      </c>
      <c r="P685" s="209">
        <v>1181</v>
      </c>
    </row>
    <row r="686" spans="1:16" s="41" customFormat="1" ht="24" customHeight="1">
      <c r="A686" s="476" t="s">
        <v>212</v>
      </c>
      <c r="B686" s="477"/>
      <c r="C686" s="439">
        <v>1096</v>
      </c>
      <c r="D686" s="129">
        <v>20</v>
      </c>
      <c r="E686" s="129">
        <v>3761</v>
      </c>
      <c r="F686" s="129">
        <v>104860</v>
      </c>
      <c r="G686" s="129">
        <v>8324</v>
      </c>
      <c r="H686" s="129">
        <v>5187</v>
      </c>
      <c r="I686" s="129">
        <v>57604</v>
      </c>
      <c r="J686" s="129">
        <v>185092</v>
      </c>
      <c r="K686" s="129">
        <v>108726</v>
      </c>
      <c r="L686" s="129">
        <v>159849</v>
      </c>
      <c r="M686" s="440">
        <v>11</v>
      </c>
      <c r="N686" s="129">
        <v>16</v>
      </c>
      <c r="O686" s="129">
        <v>144</v>
      </c>
      <c r="P686" s="209">
        <v>682</v>
      </c>
    </row>
    <row r="687" spans="1:16" s="41" customFormat="1" ht="24" customHeight="1">
      <c r="A687" s="476" t="s">
        <v>213</v>
      </c>
      <c r="B687" s="477"/>
      <c r="C687" s="439">
        <v>716</v>
      </c>
      <c r="D687" s="129">
        <v>41</v>
      </c>
      <c r="E687" s="129">
        <v>908</v>
      </c>
      <c r="F687" s="129">
        <v>57691</v>
      </c>
      <c r="G687" s="129">
        <v>5162</v>
      </c>
      <c r="H687" s="129">
        <v>8337</v>
      </c>
      <c r="I687" s="129">
        <v>28557</v>
      </c>
      <c r="J687" s="129">
        <v>90831</v>
      </c>
      <c r="K687" s="129">
        <v>16444</v>
      </c>
      <c r="L687" s="129">
        <v>72800</v>
      </c>
      <c r="M687" s="129">
        <v>9.5</v>
      </c>
      <c r="N687" s="129">
        <v>10</v>
      </c>
      <c r="O687" s="129">
        <v>84</v>
      </c>
      <c r="P687" s="209">
        <v>440</v>
      </c>
    </row>
    <row r="688" spans="1:16" s="41" customFormat="1" ht="24" customHeight="1">
      <c r="A688" s="476" t="s">
        <v>297</v>
      </c>
      <c r="B688" s="477"/>
      <c r="C688" s="439">
        <v>34115</v>
      </c>
      <c r="D688" s="129">
        <v>243</v>
      </c>
      <c r="E688" s="129">
        <v>116739</v>
      </c>
      <c r="F688" s="129">
        <v>6857353</v>
      </c>
      <c r="G688" s="129">
        <v>289942</v>
      </c>
      <c r="H688" s="129">
        <v>53046</v>
      </c>
      <c r="I688" s="129">
        <v>402070</v>
      </c>
      <c r="J688" s="129">
        <v>2583433</v>
      </c>
      <c r="K688" s="129">
        <v>443011</v>
      </c>
      <c r="L688" s="129">
        <v>351743</v>
      </c>
      <c r="M688" s="129">
        <v>256.79</v>
      </c>
      <c r="N688" s="129">
        <v>74</v>
      </c>
      <c r="O688" s="129">
        <v>595</v>
      </c>
      <c r="P688" s="209">
        <v>3139</v>
      </c>
    </row>
    <row r="689" spans="1:16" s="41" customFormat="1" ht="24" customHeight="1">
      <c r="A689" s="476" t="s">
        <v>298</v>
      </c>
      <c r="B689" s="477"/>
      <c r="C689" s="439">
        <v>5008</v>
      </c>
      <c r="D689" s="129">
        <v>21</v>
      </c>
      <c r="E689" s="129">
        <v>12125</v>
      </c>
      <c r="F689" s="129">
        <v>1023752</v>
      </c>
      <c r="G689" s="129">
        <v>33723</v>
      </c>
      <c r="H689" s="129">
        <v>4485</v>
      </c>
      <c r="I689" s="129">
        <v>57429</v>
      </c>
      <c r="J689" s="129">
        <v>482919</v>
      </c>
      <c r="K689" s="129">
        <v>57800</v>
      </c>
      <c r="L689" s="129">
        <v>66271</v>
      </c>
      <c r="M689" s="440">
        <v>29.15</v>
      </c>
      <c r="N689" s="129">
        <v>35</v>
      </c>
      <c r="O689" s="129">
        <v>269</v>
      </c>
      <c r="P689" s="209">
        <v>1449</v>
      </c>
    </row>
    <row r="690" spans="1:16" s="41" customFormat="1" ht="24" customHeight="1">
      <c r="A690" s="476" t="s">
        <v>299</v>
      </c>
      <c r="B690" s="477"/>
      <c r="C690" s="439">
        <v>2668</v>
      </c>
      <c r="D690" s="129">
        <v>44</v>
      </c>
      <c r="E690" s="129">
        <v>4418</v>
      </c>
      <c r="F690" s="129">
        <v>257349</v>
      </c>
      <c r="G690" s="129">
        <v>40978</v>
      </c>
      <c r="H690" s="129">
        <v>10525</v>
      </c>
      <c r="I690" s="129">
        <v>51011</v>
      </c>
      <c r="J690" s="129">
        <v>471244</v>
      </c>
      <c r="K690" s="129">
        <v>46475</v>
      </c>
      <c r="L690" s="129">
        <v>33348</v>
      </c>
      <c r="M690" s="440">
        <v>21.68</v>
      </c>
      <c r="N690" s="129">
        <v>25</v>
      </c>
      <c r="O690" s="129">
        <v>196</v>
      </c>
      <c r="P690" s="209">
        <v>1397</v>
      </c>
    </row>
    <row r="691" spans="1:16" s="41" customFormat="1" ht="24" customHeight="1">
      <c r="A691" s="476" t="s">
        <v>300</v>
      </c>
      <c r="B691" s="477"/>
      <c r="C691" s="439">
        <v>48254</v>
      </c>
      <c r="D691" s="129">
        <v>594</v>
      </c>
      <c r="E691" s="129">
        <v>96441</v>
      </c>
      <c r="F691" s="129">
        <v>4471652</v>
      </c>
      <c r="G691" s="129">
        <v>615407</v>
      </c>
      <c r="H691" s="129">
        <v>330216</v>
      </c>
      <c r="I691" s="129">
        <v>2740067</v>
      </c>
      <c r="J691" s="129">
        <v>6835576</v>
      </c>
      <c r="K691" s="129">
        <v>4269245</v>
      </c>
      <c r="L691" s="129">
        <v>2806237</v>
      </c>
      <c r="M691" s="440">
        <v>294.7</v>
      </c>
      <c r="N691" s="129">
        <v>68</v>
      </c>
      <c r="O691" s="129">
        <v>608</v>
      </c>
      <c r="P691" s="209">
        <v>2985</v>
      </c>
    </row>
    <row r="692" spans="1:16" s="41" customFormat="1" ht="24" customHeight="1">
      <c r="A692" s="476" t="s">
        <v>301</v>
      </c>
      <c r="B692" s="477"/>
      <c r="C692" s="439">
        <v>6946</v>
      </c>
      <c r="D692" s="129">
        <v>111</v>
      </c>
      <c r="E692" s="129">
        <v>8715</v>
      </c>
      <c r="F692" s="129">
        <v>889695</v>
      </c>
      <c r="G692" s="129">
        <v>57840</v>
      </c>
      <c r="H692" s="129">
        <v>21663</v>
      </c>
      <c r="I692" s="129">
        <v>340640</v>
      </c>
      <c r="J692" s="129">
        <v>1569099</v>
      </c>
      <c r="K692" s="129">
        <v>167798</v>
      </c>
      <c r="L692" s="129">
        <v>779437</v>
      </c>
      <c r="M692" s="440">
        <v>48.38</v>
      </c>
      <c r="N692" s="129">
        <v>26</v>
      </c>
      <c r="O692" s="129">
        <v>195</v>
      </c>
      <c r="P692" s="209">
        <v>1038</v>
      </c>
    </row>
    <row r="693" spans="1:16" s="41" customFormat="1" ht="24" customHeight="1">
      <c r="A693" s="480" t="s">
        <v>302</v>
      </c>
      <c r="B693" s="481"/>
      <c r="C693" s="439">
        <v>3904</v>
      </c>
      <c r="D693" s="129">
        <v>88</v>
      </c>
      <c r="E693" s="129">
        <v>16044</v>
      </c>
      <c r="F693" s="129">
        <v>629843</v>
      </c>
      <c r="G693" s="129">
        <v>27783</v>
      </c>
      <c r="H693" s="129">
        <v>15976</v>
      </c>
      <c r="I693" s="129">
        <v>68612</v>
      </c>
      <c r="J693" s="129">
        <v>416829</v>
      </c>
      <c r="K693" s="129">
        <v>77424</v>
      </c>
      <c r="L693" s="129">
        <v>96536</v>
      </c>
      <c r="M693" s="440">
        <v>18.75</v>
      </c>
      <c r="N693" s="129">
        <v>5</v>
      </c>
      <c r="O693" s="129">
        <v>49</v>
      </c>
      <c r="P693" s="209">
        <v>231</v>
      </c>
    </row>
    <row r="694" spans="1:16" s="41" customFormat="1" ht="24" customHeight="1">
      <c r="A694" s="476" t="s">
        <v>303</v>
      </c>
      <c r="B694" s="477"/>
      <c r="C694" s="439">
        <v>24341</v>
      </c>
      <c r="D694" s="129">
        <v>310</v>
      </c>
      <c r="E694" s="129">
        <v>36349</v>
      </c>
      <c r="F694" s="129">
        <v>4146645</v>
      </c>
      <c r="G694" s="129">
        <v>288023</v>
      </c>
      <c r="H694" s="129">
        <v>64698</v>
      </c>
      <c r="I694" s="129">
        <v>722084</v>
      </c>
      <c r="J694" s="129">
        <v>4611636</v>
      </c>
      <c r="K694" s="129">
        <v>600257</v>
      </c>
      <c r="L694" s="129">
        <v>1055709</v>
      </c>
      <c r="M694" s="129">
        <v>143.78</v>
      </c>
      <c r="N694" s="129">
        <v>58</v>
      </c>
      <c r="O694" s="129">
        <v>468</v>
      </c>
      <c r="P694" s="209">
        <v>2504</v>
      </c>
    </row>
    <row r="695" spans="1:16" s="41" customFormat="1" ht="24" customHeight="1">
      <c r="A695" s="480" t="s">
        <v>304</v>
      </c>
      <c r="B695" s="481"/>
      <c r="C695" s="439">
        <v>961</v>
      </c>
      <c r="D695" s="129">
        <v>17</v>
      </c>
      <c r="E695" s="129">
        <v>1341</v>
      </c>
      <c r="F695" s="129">
        <v>157672</v>
      </c>
      <c r="G695" s="129">
        <v>6077</v>
      </c>
      <c r="H695" s="129">
        <v>4953</v>
      </c>
      <c r="I695" s="129">
        <v>65700</v>
      </c>
      <c r="J695" s="129">
        <v>28643</v>
      </c>
      <c r="K695" s="129">
        <v>22892</v>
      </c>
      <c r="L695" s="129">
        <v>72890</v>
      </c>
      <c r="M695" s="440">
        <v>15</v>
      </c>
      <c r="N695" s="129">
        <v>10</v>
      </c>
      <c r="O695" s="129">
        <v>78</v>
      </c>
      <c r="P695" s="209">
        <v>434</v>
      </c>
    </row>
    <row r="696" spans="1:16" s="41" customFormat="1" ht="24" customHeight="1">
      <c r="A696" s="480" t="s">
        <v>305</v>
      </c>
      <c r="B696" s="481"/>
      <c r="C696" s="439">
        <v>309</v>
      </c>
      <c r="D696" s="129">
        <v>18</v>
      </c>
      <c r="E696" s="129">
        <v>123</v>
      </c>
      <c r="F696" s="129">
        <v>10443</v>
      </c>
      <c r="G696" s="129">
        <v>2662</v>
      </c>
      <c r="H696" s="129">
        <v>5032</v>
      </c>
      <c r="I696" s="129">
        <v>7080</v>
      </c>
      <c r="J696" s="129">
        <v>26851</v>
      </c>
      <c r="K696" s="129">
        <v>4468</v>
      </c>
      <c r="L696" s="129">
        <v>1703</v>
      </c>
      <c r="M696" s="440">
        <v>2.6</v>
      </c>
      <c r="N696" s="129">
        <v>13</v>
      </c>
      <c r="O696" s="129">
        <v>76</v>
      </c>
      <c r="P696" s="209">
        <v>516</v>
      </c>
    </row>
    <row r="697" spans="1:16" s="41" customFormat="1" ht="24" customHeight="1">
      <c r="A697" s="480" t="s">
        <v>306</v>
      </c>
      <c r="B697" s="481"/>
      <c r="C697" s="439">
        <v>5070</v>
      </c>
      <c r="D697" s="129">
        <v>92</v>
      </c>
      <c r="E697" s="129">
        <v>9492</v>
      </c>
      <c r="F697" s="129">
        <v>661932</v>
      </c>
      <c r="G697" s="129">
        <v>35233</v>
      </c>
      <c r="H697" s="129">
        <v>15030</v>
      </c>
      <c r="I697" s="129">
        <v>91901</v>
      </c>
      <c r="J697" s="129">
        <v>350643</v>
      </c>
      <c r="K697" s="129">
        <v>155921</v>
      </c>
      <c r="L697" s="129">
        <v>420786</v>
      </c>
      <c r="M697" s="440">
        <v>27.85</v>
      </c>
      <c r="N697" s="129">
        <v>53</v>
      </c>
      <c r="O697" s="129">
        <v>379</v>
      </c>
      <c r="P697" s="209">
        <v>2356</v>
      </c>
    </row>
    <row r="698" spans="1:16" s="41" customFormat="1" ht="24" customHeight="1">
      <c r="A698" s="476" t="s">
        <v>307</v>
      </c>
      <c r="B698" s="477"/>
      <c r="C698" s="439">
        <v>140</v>
      </c>
      <c r="D698" s="129">
        <v>2</v>
      </c>
      <c r="E698" s="129">
        <v>2846</v>
      </c>
      <c r="F698" s="129">
        <v>14140</v>
      </c>
      <c r="G698" s="129">
        <v>556</v>
      </c>
      <c r="H698" s="129">
        <v>274</v>
      </c>
      <c r="I698" s="129">
        <v>871</v>
      </c>
      <c r="J698" s="129">
        <v>1745</v>
      </c>
      <c r="K698" s="129">
        <v>462</v>
      </c>
      <c r="L698" s="129">
        <v>420</v>
      </c>
      <c r="M698" s="440">
        <v>1.5</v>
      </c>
      <c r="N698" s="129">
        <v>5</v>
      </c>
      <c r="O698" s="129">
        <v>36</v>
      </c>
      <c r="P698" s="209">
        <v>220</v>
      </c>
    </row>
    <row r="699" spans="1:16" s="41" customFormat="1" ht="24" customHeight="1">
      <c r="A699" s="480" t="s">
        <v>308</v>
      </c>
      <c r="B699" s="481"/>
      <c r="C699" s="439">
        <v>725</v>
      </c>
      <c r="D699" s="129">
        <v>45</v>
      </c>
      <c r="E699" s="129">
        <v>2214</v>
      </c>
      <c r="F699" s="129">
        <v>99439</v>
      </c>
      <c r="G699" s="129">
        <v>6196</v>
      </c>
      <c r="H699" s="129">
        <v>6945</v>
      </c>
      <c r="I699" s="129">
        <v>53425</v>
      </c>
      <c r="J699" s="129">
        <v>552410</v>
      </c>
      <c r="K699" s="129">
        <v>43573</v>
      </c>
      <c r="L699" s="129">
        <v>69254</v>
      </c>
      <c r="M699" s="440">
        <v>6</v>
      </c>
      <c r="N699" s="129">
        <v>6</v>
      </c>
      <c r="O699" s="129">
        <v>46</v>
      </c>
      <c r="P699" s="209">
        <v>262</v>
      </c>
    </row>
    <row r="700" spans="1:16" s="41" customFormat="1" ht="24" customHeight="1">
      <c r="A700" s="476" t="s">
        <v>309</v>
      </c>
      <c r="B700" s="477"/>
      <c r="C700" s="439">
        <v>37</v>
      </c>
      <c r="D700" s="129">
        <v>2</v>
      </c>
      <c r="E700" s="129"/>
      <c r="F700" s="129">
        <v>6299</v>
      </c>
      <c r="G700" s="129">
        <v>77</v>
      </c>
      <c r="H700" s="129">
        <v>672</v>
      </c>
      <c r="I700" s="129">
        <v>2144</v>
      </c>
      <c r="J700" s="129">
        <v>190</v>
      </c>
      <c r="K700" s="129">
        <v>5701</v>
      </c>
      <c r="L700" s="129">
        <v>2550</v>
      </c>
      <c r="M700" s="440">
        <v>0.5</v>
      </c>
      <c r="N700" s="129">
        <v>5</v>
      </c>
      <c r="O700" s="129">
        <v>35</v>
      </c>
      <c r="P700" s="209">
        <v>233</v>
      </c>
    </row>
    <row r="701" spans="1:16" s="41" customFormat="1" ht="24" customHeight="1">
      <c r="A701" s="476" t="s">
        <v>310</v>
      </c>
      <c r="B701" s="477"/>
      <c r="C701" s="439">
        <v>210</v>
      </c>
      <c r="D701" s="129">
        <v>5</v>
      </c>
      <c r="E701" s="129">
        <v>78</v>
      </c>
      <c r="F701" s="129">
        <v>40765</v>
      </c>
      <c r="G701" s="129">
        <v>252</v>
      </c>
      <c r="H701" s="129">
        <v>812</v>
      </c>
      <c r="I701" s="129">
        <v>6875</v>
      </c>
      <c r="J701" s="129">
        <v>9475</v>
      </c>
      <c r="K701" s="129">
        <v>11485</v>
      </c>
      <c r="L701" s="129">
        <v>2243</v>
      </c>
      <c r="M701" s="440">
        <v>3</v>
      </c>
      <c r="N701" s="129">
        <v>5</v>
      </c>
      <c r="O701" s="129">
        <v>26</v>
      </c>
      <c r="P701" s="209">
        <v>212</v>
      </c>
    </row>
    <row r="702" spans="1:16" s="41" customFormat="1" ht="24" customHeight="1" thickBot="1">
      <c r="A702" s="478" t="s">
        <v>311</v>
      </c>
      <c r="B702" s="479"/>
      <c r="C702" s="441">
        <v>585</v>
      </c>
      <c r="D702" s="133">
        <v>8</v>
      </c>
      <c r="E702" s="133">
        <v>331</v>
      </c>
      <c r="F702" s="133">
        <v>85396</v>
      </c>
      <c r="G702" s="133">
        <v>28</v>
      </c>
      <c r="H702" s="133">
        <v>1181</v>
      </c>
      <c r="I702" s="133">
        <v>13498</v>
      </c>
      <c r="J702" s="133">
        <v>800</v>
      </c>
      <c r="K702" s="133">
        <v>17582</v>
      </c>
      <c r="L702" s="133">
        <v>13193</v>
      </c>
      <c r="M702" s="133">
        <v>1.5</v>
      </c>
      <c r="N702" s="133">
        <v>10</v>
      </c>
      <c r="O702" s="133">
        <v>82</v>
      </c>
      <c r="P702" s="211">
        <v>442</v>
      </c>
    </row>
    <row r="703" ht="24" customHeight="1" thickBot="1"/>
    <row r="704" spans="1:19" ht="24" customHeight="1">
      <c r="A704" s="397" t="s">
        <v>315</v>
      </c>
      <c r="B704" s="489" t="s">
        <v>291</v>
      </c>
      <c r="C704" s="473"/>
      <c r="D704" s="473"/>
      <c r="E704" s="473"/>
      <c r="F704" s="473"/>
      <c r="G704" s="473"/>
      <c r="H704" s="473" t="s">
        <v>292</v>
      </c>
      <c r="I704" s="473"/>
      <c r="J704" s="473"/>
      <c r="K704" s="473"/>
      <c r="L704" s="473"/>
      <c r="M704" s="473"/>
      <c r="N704" s="473" t="s">
        <v>314</v>
      </c>
      <c r="O704" s="473"/>
      <c r="P704" s="473"/>
      <c r="Q704" s="473"/>
      <c r="R704" s="473"/>
      <c r="S704" s="475"/>
    </row>
    <row r="705" spans="1:19" ht="51" customHeight="1" thickBot="1">
      <c r="A705" s="465" t="s">
        <v>290</v>
      </c>
      <c r="B705" s="461" t="s">
        <v>112</v>
      </c>
      <c r="C705" s="459" t="s">
        <v>215</v>
      </c>
      <c r="D705" s="459" t="s">
        <v>216</v>
      </c>
      <c r="E705" s="459" t="s">
        <v>26</v>
      </c>
      <c r="F705" s="459" t="s">
        <v>246</v>
      </c>
      <c r="G705" s="459" t="s">
        <v>247</v>
      </c>
      <c r="H705" s="459" t="s">
        <v>112</v>
      </c>
      <c r="I705" s="459" t="s">
        <v>215</v>
      </c>
      <c r="J705" s="459" t="s">
        <v>216</v>
      </c>
      <c r="K705" s="459" t="s">
        <v>26</v>
      </c>
      <c r="L705" s="459" t="s">
        <v>246</v>
      </c>
      <c r="M705" s="459" t="s">
        <v>247</v>
      </c>
      <c r="N705" s="459" t="s">
        <v>112</v>
      </c>
      <c r="O705" s="459" t="s">
        <v>215</v>
      </c>
      <c r="P705" s="459" t="s">
        <v>216</v>
      </c>
      <c r="Q705" s="459" t="s">
        <v>26</v>
      </c>
      <c r="R705" s="459" t="s">
        <v>246</v>
      </c>
      <c r="S705" s="460" t="s">
        <v>247</v>
      </c>
    </row>
    <row r="706" spans="1:19" ht="24" customHeight="1">
      <c r="A706" s="466" t="s">
        <v>49</v>
      </c>
      <c r="B706" s="462">
        <v>374</v>
      </c>
      <c r="C706" s="458">
        <v>3765</v>
      </c>
      <c r="D706" s="458">
        <v>29610</v>
      </c>
      <c r="E706" s="458">
        <v>19236</v>
      </c>
      <c r="F706" s="458">
        <v>54712</v>
      </c>
      <c r="G706" s="458">
        <v>56455</v>
      </c>
      <c r="H706" s="436">
        <v>60603</v>
      </c>
      <c r="I706" s="436">
        <v>30672</v>
      </c>
      <c r="J706" s="436">
        <v>98382</v>
      </c>
      <c r="K706" s="436">
        <v>23823880</v>
      </c>
      <c r="L706" s="436">
        <v>329049</v>
      </c>
      <c r="M706" s="436">
        <v>556644</v>
      </c>
      <c r="N706" s="436">
        <f aca="true" t="shared" si="27" ref="N706:S706">B706+H706</f>
        <v>60977</v>
      </c>
      <c r="O706" s="436">
        <f t="shared" si="27"/>
        <v>34437</v>
      </c>
      <c r="P706" s="436">
        <f t="shared" si="27"/>
        <v>127992</v>
      </c>
      <c r="Q706" s="436">
        <f t="shared" si="27"/>
        <v>23843116</v>
      </c>
      <c r="R706" s="436">
        <f t="shared" si="27"/>
        <v>383761</v>
      </c>
      <c r="S706" s="438">
        <f t="shared" si="27"/>
        <v>613099</v>
      </c>
    </row>
    <row r="707" spans="1:19" ht="24" customHeight="1">
      <c r="A707" s="467" t="s">
        <v>34</v>
      </c>
      <c r="B707" s="463">
        <v>422</v>
      </c>
      <c r="C707" s="129">
        <v>8133</v>
      </c>
      <c r="D707" s="129">
        <v>57141</v>
      </c>
      <c r="E707" s="129">
        <v>33790</v>
      </c>
      <c r="F707" s="129">
        <v>133974</v>
      </c>
      <c r="G707" s="129">
        <v>77491</v>
      </c>
      <c r="H707" s="129">
        <v>5886</v>
      </c>
      <c r="I707" s="129">
        <v>4732</v>
      </c>
      <c r="J707" s="129">
        <v>33370</v>
      </c>
      <c r="K707" s="129">
        <v>318371</v>
      </c>
      <c r="L707" s="129">
        <v>56618</v>
      </c>
      <c r="M707" s="129">
        <v>46570</v>
      </c>
      <c r="N707" s="452">
        <f aca="true" t="shared" si="28" ref="N707:N728">B707+H707</f>
        <v>6308</v>
      </c>
      <c r="O707" s="452">
        <f aca="true" t="shared" si="29" ref="O707:O728">C707+I707</f>
        <v>12865</v>
      </c>
      <c r="P707" s="452">
        <f aca="true" t="shared" si="30" ref="P707:P728">D707+J707</f>
        <v>90511</v>
      </c>
      <c r="Q707" s="452">
        <f aca="true" t="shared" si="31" ref="Q707:Q728">E707+K707</f>
        <v>352161</v>
      </c>
      <c r="R707" s="452">
        <f aca="true" t="shared" si="32" ref="R707:R728">F707+L707</f>
        <v>190592</v>
      </c>
      <c r="S707" s="454">
        <f aca="true" t="shared" si="33" ref="S707:S728">G707+M707</f>
        <v>124061</v>
      </c>
    </row>
    <row r="708" spans="1:19" ht="24" customHeight="1">
      <c r="A708" s="467" t="s">
        <v>29</v>
      </c>
      <c r="B708" s="439">
        <v>1025</v>
      </c>
      <c r="C708" s="129">
        <v>10484</v>
      </c>
      <c r="D708" s="129">
        <v>74319</v>
      </c>
      <c r="E708" s="129">
        <v>27365</v>
      </c>
      <c r="F708" s="129">
        <v>191600</v>
      </c>
      <c r="G708" s="129">
        <v>89050</v>
      </c>
      <c r="H708" s="129">
        <v>1096</v>
      </c>
      <c r="I708" s="129">
        <v>5187</v>
      </c>
      <c r="J708" s="129">
        <v>57604</v>
      </c>
      <c r="K708" s="129">
        <v>185092</v>
      </c>
      <c r="L708" s="129">
        <v>108726</v>
      </c>
      <c r="M708" s="129">
        <v>159849</v>
      </c>
      <c r="N708" s="452">
        <f t="shared" si="28"/>
        <v>2121</v>
      </c>
      <c r="O708" s="452">
        <f t="shared" si="29"/>
        <v>15671</v>
      </c>
      <c r="P708" s="452">
        <f t="shared" si="30"/>
        <v>131923</v>
      </c>
      <c r="Q708" s="452">
        <f t="shared" si="31"/>
        <v>212457</v>
      </c>
      <c r="R708" s="452">
        <f t="shared" si="32"/>
        <v>300326</v>
      </c>
      <c r="S708" s="454">
        <f t="shared" si="33"/>
        <v>248899</v>
      </c>
    </row>
    <row r="709" spans="1:19" ht="24" customHeight="1">
      <c r="A709" s="467" t="s">
        <v>33</v>
      </c>
      <c r="B709" s="439">
        <v>1028</v>
      </c>
      <c r="C709" s="129">
        <v>14155</v>
      </c>
      <c r="D709" s="129">
        <v>109531</v>
      </c>
      <c r="E709" s="129">
        <v>49516</v>
      </c>
      <c r="F709" s="129">
        <v>201977</v>
      </c>
      <c r="G709" s="129">
        <v>32657</v>
      </c>
      <c r="H709" s="129">
        <v>716</v>
      </c>
      <c r="I709" s="129">
        <v>8337</v>
      </c>
      <c r="J709" s="129">
        <v>28557</v>
      </c>
      <c r="K709" s="129">
        <v>90831</v>
      </c>
      <c r="L709" s="129">
        <v>16444</v>
      </c>
      <c r="M709" s="129">
        <v>72800</v>
      </c>
      <c r="N709" s="452">
        <f t="shared" si="28"/>
        <v>1744</v>
      </c>
      <c r="O709" s="452">
        <f t="shared" si="29"/>
        <v>22492</v>
      </c>
      <c r="P709" s="452">
        <f t="shared" si="30"/>
        <v>138088</v>
      </c>
      <c r="Q709" s="452">
        <f t="shared" si="31"/>
        <v>140347</v>
      </c>
      <c r="R709" s="452">
        <f t="shared" si="32"/>
        <v>218421</v>
      </c>
      <c r="S709" s="454">
        <f t="shared" si="33"/>
        <v>105457</v>
      </c>
    </row>
    <row r="710" spans="1:19" ht="24" customHeight="1">
      <c r="A710" s="467" t="s">
        <v>48</v>
      </c>
      <c r="B710" s="463">
        <v>255</v>
      </c>
      <c r="C710" s="129">
        <v>1431</v>
      </c>
      <c r="D710" s="129">
        <v>15482</v>
      </c>
      <c r="E710" s="129">
        <v>4266</v>
      </c>
      <c r="F710" s="129">
        <v>22822</v>
      </c>
      <c r="G710" s="129">
        <v>15568</v>
      </c>
      <c r="H710" s="129">
        <v>34115</v>
      </c>
      <c r="I710" s="129">
        <v>53046</v>
      </c>
      <c r="J710" s="129">
        <v>402070</v>
      </c>
      <c r="K710" s="129">
        <v>2583433</v>
      </c>
      <c r="L710" s="129">
        <v>443011</v>
      </c>
      <c r="M710" s="129">
        <v>351743</v>
      </c>
      <c r="N710" s="452">
        <f t="shared" si="28"/>
        <v>34370</v>
      </c>
      <c r="O710" s="452">
        <f t="shared" si="29"/>
        <v>54477</v>
      </c>
      <c r="P710" s="452">
        <f t="shared" si="30"/>
        <v>417552</v>
      </c>
      <c r="Q710" s="452">
        <f t="shared" si="31"/>
        <v>2587699</v>
      </c>
      <c r="R710" s="452">
        <f t="shared" si="32"/>
        <v>465833</v>
      </c>
      <c r="S710" s="454">
        <f t="shared" si="33"/>
        <v>367311</v>
      </c>
    </row>
    <row r="711" spans="1:19" ht="24" customHeight="1">
      <c r="A711" s="467" t="s">
        <v>47</v>
      </c>
      <c r="B711" s="463">
        <v>653</v>
      </c>
      <c r="C711" s="129">
        <v>6434</v>
      </c>
      <c r="D711" s="129">
        <v>39024</v>
      </c>
      <c r="E711" s="129">
        <v>21112</v>
      </c>
      <c r="F711" s="129">
        <v>75503</v>
      </c>
      <c r="G711" s="129">
        <v>8787</v>
      </c>
      <c r="H711" s="129">
        <v>5008</v>
      </c>
      <c r="I711" s="129">
        <v>4485</v>
      </c>
      <c r="J711" s="129">
        <v>57429</v>
      </c>
      <c r="K711" s="129">
        <v>482919</v>
      </c>
      <c r="L711" s="129">
        <v>57800</v>
      </c>
      <c r="M711" s="129">
        <v>66271</v>
      </c>
      <c r="N711" s="452">
        <f t="shared" si="28"/>
        <v>5661</v>
      </c>
      <c r="O711" s="452">
        <f t="shared" si="29"/>
        <v>10919</v>
      </c>
      <c r="P711" s="452">
        <f t="shared" si="30"/>
        <v>96453</v>
      </c>
      <c r="Q711" s="452">
        <f t="shared" si="31"/>
        <v>504031</v>
      </c>
      <c r="R711" s="452">
        <f t="shared" si="32"/>
        <v>133303</v>
      </c>
      <c r="S711" s="454">
        <f t="shared" si="33"/>
        <v>75058</v>
      </c>
    </row>
    <row r="712" spans="1:19" ht="24" customHeight="1">
      <c r="A712" s="467" t="s">
        <v>45</v>
      </c>
      <c r="B712" s="463">
        <v>961</v>
      </c>
      <c r="C712" s="129">
        <v>7153</v>
      </c>
      <c r="D712" s="129">
        <v>46068</v>
      </c>
      <c r="E712" s="129">
        <v>17634</v>
      </c>
      <c r="F712" s="129">
        <v>66325</v>
      </c>
      <c r="G712" s="129">
        <v>44154</v>
      </c>
      <c r="H712" s="129">
        <v>2668</v>
      </c>
      <c r="I712" s="129">
        <v>10525</v>
      </c>
      <c r="J712" s="129">
        <v>51011</v>
      </c>
      <c r="K712" s="129">
        <v>471244</v>
      </c>
      <c r="L712" s="129">
        <v>46475</v>
      </c>
      <c r="M712" s="129">
        <v>33348</v>
      </c>
      <c r="N712" s="452">
        <f t="shared" si="28"/>
        <v>3629</v>
      </c>
      <c r="O712" s="452">
        <f t="shared" si="29"/>
        <v>17678</v>
      </c>
      <c r="P712" s="452">
        <f t="shared" si="30"/>
        <v>97079</v>
      </c>
      <c r="Q712" s="452">
        <f t="shared" si="31"/>
        <v>488878</v>
      </c>
      <c r="R712" s="452">
        <f t="shared" si="32"/>
        <v>112800</v>
      </c>
      <c r="S712" s="454">
        <f t="shared" si="33"/>
        <v>77502</v>
      </c>
    </row>
    <row r="713" spans="1:19" ht="21.75" customHeight="1">
      <c r="A713" s="467" t="s">
        <v>39</v>
      </c>
      <c r="B713" s="463">
        <v>294</v>
      </c>
      <c r="C713" s="129">
        <v>1924</v>
      </c>
      <c r="D713" s="129">
        <v>14766</v>
      </c>
      <c r="E713" s="129">
        <v>4030</v>
      </c>
      <c r="F713" s="129">
        <v>23004</v>
      </c>
      <c r="G713" s="129">
        <v>29159</v>
      </c>
      <c r="H713" s="129">
        <v>7096</v>
      </c>
      <c r="I713" s="129">
        <v>26784</v>
      </c>
      <c r="J713" s="129">
        <v>248228</v>
      </c>
      <c r="K713" s="129">
        <v>3219112</v>
      </c>
      <c r="L713" s="129">
        <v>117271</v>
      </c>
      <c r="M713" s="129">
        <v>183704</v>
      </c>
      <c r="N713" s="452">
        <f t="shared" si="28"/>
        <v>7390</v>
      </c>
      <c r="O713" s="452">
        <f t="shared" si="29"/>
        <v>28708</v>
      </c>
      <c r="P713" s="452">
        <f t="shared" si="30"/>
        <v>262994</v>
      </c>
      <c r="Q713" s="452">
        <f t="shared" si="31"/>
        <v>3223142</v>
      </c>
      <c r="R713" s="452">
        <f t="shared" si="32"/>
        <v>140275</v>
      </c>
      <c r="S713" s="454">
        <f t="shared" si="33"/>
        <v>212863</v>
      </c>
    </row>
    <row r="714" spans="1:19" ht="24" customHeight="1">
      <c r="A714" s="467" t="s">
        <v>43</v>
      </c>
      <c r="B714" s="463">
        <v>723</v>
      </c>
      <c r="C714" s="129">
        <v>8021</v>
      </c>
      <c r="D714" s="129">
        <v>64223</v>
      </c>
      <c r="E714" s="129">
        <v>23897</v>
      </c>
      <c r="F714" s="129">
        <v>120364</v>
      </c>
      <c r="G714" s="129">
        <v>76536</v>
      </c>
      <c r="H714" s="129">
        <v>6946</v>
      </c>
      <c r="I714" s="129">
        <v>21663</v>
      </c>
      <c r="J714" s="129">
        <v>340640</v>
      </c>
      <c r="K714" s="129">
        <v>1569099</v>
      </c>
      <c r="L714" s="129">
        <v>167798</v>
      </c>
      <c r="M714" s="129">
        <v>779437</v>
      </c>
      <c r="N714" s="452">
        <f t="shared" si="28"/>
        <v>7669</v>
      </c>
      <c r="O714" s="452">
        <f t="shared" si="29"/>
        <v>29684</v>
      </c>
      <c r="P714" s="452">
        <f t="shared" si="30"/>
        <v>404863</v>
      </c>
      <c r="Q714" s="452">
        <f t="shared" si="31"/>
        <v>1592996</v>
      </c>
      <c r="R714" s="452">
        <f t="shared" si="32"/>
        <v>288162</v>
      </c>
      <c r="S714" s="454">
        <f t="shared" si="33"/>
        <v>855973</v>
      </c>
    </row>
    <row r="715" spans="1:19" ht="24" customHeight="1">
      <c r="A715" s="467" t="s">
        <v>37</v>
      </c>
      <c r="B715" s="439">
        <v>1690</v>
      </c>
      <c r="C715" s="129">
        <v>11575</v>
      </c>
      <c r="D715" s="129">
        <v>141053</v>
      </c>
      <c r="E715" s="129">
        <v>39044</v>
      </c>
      <c r="F715" s="129">
        <v>191004</v>
      </c>
      <c r="G715" s="129">
        <v>239447</v>
      </c>
      <c r="H715" s="129">
        <v>3904</v>
      </c>
      <c r="I715" s="129">
        <v>15976</v>
      </c>
      <c r="J715" s="129">
        <v>68612</v>
      </c>
      <c r="K715" s="129">
        <v>416829</v>
      </c>
      <c r="L715" s="129">
        <v>77424</v>
      </c>
      <c r="M715" s="129">
        <v>96536</v>
      </c>
      <c r="N715" s="452">
        <f t="shared" si="28"/>
        <v>5594</v>
      </c>
      <c r="O715" s="452">
        <f t="shared" si="29"/>
        <v>27551</v>
      </c>
      <c r="P715" s="452">
        <f t="shared" si="30"/>
        <v>209665</v>
      </c>
      <c r="Q715" s="452">
        <f t="shared" si="31"/>
        <v>455873</v>
      </c>
      <c r="R715" s="452">
        <f t="shared" si="32"/>
        <v>268428</v>
      </c>
      <c r="S715" s="454">
        <f t="shared" si="33"/>
        <v>335983</v>
      </c>
    </row>
    <row r="716" spans="1:19" ht="24" customHeight="1">
      <c r="A716" s="467" t="s">
        <v>28</v>
      </c>
      <c r="B716" s="439">
        <v>1672</v>
      </c>
      <c r="C716" s="129">
        <v>13156</v>
      </c>
      <c r="D716" s="129">
        <v>127642</v>
      </c>
      <c r="E716" s="129">
        <v>50626</v>
      </c>
      <c r="F716" s="129">
        <v>226835</v>
      </c>
      <c r="G716" s="129">
        <v>243587</v>
      </c>
      <c r="H716" s="129">
        <v>24341</v>
      </c>
      <c r="I716" s="129">
        <v>64698</v>
      </c>
      <c r="J716" s="129">
        <v>722084</v>
      </c>
      <c r="K716" s="129">
        <v>4611636</v>
      </c>
      <c r="L716" s="129">
        <v>600257</v>
      </c>
      <c r="M716" s="129">
        <v>1055709</v>
      </c>
      <c r="N716" s="452">
        <f t="shared" si="28"/>
        <v>26013</v>
      </c>
      <c r="O716" s="452">
        <f t="shared" si="29"/>
        <v>77854</v>
      </c>
      <c r="P716" s="452">
        <f t="shared" si="30"/>
        <v>849726</v>
      </c>
      <c r="Q716" s="452">
        <f t="shared" si="31"/>
        <v>4662262</v>
      </c>
      <c r="R716" s="452">
        <f t="shared" si="32"/>
        <v>827092</v>
      </c>
      <c r="S716" s="454">
        <f t="shared" si="33"/>
        <v>1299296</v>
      </c>
    </row>
    <row r="717" spans="1:19" ht="24" customHeight="1">
      <c r="A717" s="467" t="s">
        <v>44</v>
      </c>
      <c r="B717" s="463">
        <v>637</v>
      </c>
      <c r="C717" s="129">
        <v>8603</v>
      </c>
      <c r="D717" s="129">
        <v>90681</v>
      </c>
      <c r="E717" s="129">
        <v>35272</v>
      </c>
      <c r="F717" s="129">
        <v>164594</v>
      </c>
      <c r="G717" s="129">
        <v>151922</v>
      </c>
      <c r="H717" s="129">
        <v>961</v>
      </c>
      <c r="I717" s="129">
        <v>4953</v>
      </c>
      <c r="J717" s="129">
        <v>65700</v>
      </c>
      <c r="K717" s="129">
        <v>28643</v>
      </c>
      <c r="L717" s="129">
        <v>22892</v>
      </c>
      <c r="M717" s="129">
        <v>72890</v>
      </c>
      <c r="N717" s="452">
        <f t="shared" si="28"/>
        <v>1598</v>
      </c>
      <c r="O717" s="452">
        <f t="shared" si="29"/>
        <v>13556</v>
      </c>
      <c r="P717" s="452">
        <f t="shared" si="30"/>
        <v>156381</v>
      </c>
      <c r="Q717" s="452">
        <f t="shared" si="31"/>
        <v>63915</v>
      </c>
      <c r="R717" s="452">
        <f t="shared" si="32"/>
        <v>187486</v>
      </c>
      <c r="S717" s="454">
        <f t="shared" si="33"/>
        <v>224812</v>
      </c>
    </row>
    <row r="718" spans="1:19" ht="24" customHeight="1">
      <c r="A718" s="467" t="s">
        <v>31</v>
      </c>
      <c r="B718" s="439">
        <v>1531</v>
      </c>
      <c r="C718" s="129">
        <v>17568</v>
      </c>
      <c r="D718" s="129">
        <v>142559</v>
      </c>
      <c r="E718" s="129">
        <v>63271</v>
      </c>
      <c r="F718" s="129">
        <v>276121</v>
      </c>
      <c r="G718" s="129">
        <v>51272</v>
      </c>
      <c r="H718" s="129">
        <v>309</v>
      </c>
      <c r="I718" s="129">
        <v>5032</v>
      </c>
      <c r="J718" s="129">
        <v>7080</v>
      </c>
      <c r="K718" s="129">
        <v>26851</v>
      </c>
      <c r="L718" s="129">
        <v>4468</v>
      </c>
      <c r="M718" s="129">
        <v>1703</v>
      </c>
      <c r="N718" s="452">
        <f t="shared" si="28"/>
        <v>1840</v>
      </c>
      <c r="O718" s="452">
        <f t="shared" si="29"/>
        <v>22600</v>
      </c>
      <c r="P718" s="452">
        <f t="shared" si="30"/>
        <v>149639</v>
      </c>
      <c r="Q718" s="452">
        <f t="shared" si="31"/>
        <v>90122</v>
      </c>
      <c r="R718" s="452">
        <f t="shared" si="32"/>
        <v>280589</v>
      </c>
      <c r="S718" s="454">
        <f t="shared" si="33"/>
        <v>52975</v>
      </c>
    </row>
    <row r="719" spans="1:19" ht="24" customHeight="1">
      <c r="A719" s="467" t="s">
        <v>30</v>
      </c>
      <c r="B719" s="463">
        <v>704</v>
      </c>
      <c r="C719" s="129">
        <v>10667</v>
      </c>
      <c r="D719" s="129">
        <v>73220</v>
      </c>
      <c r="E719" s="129">
        <v>23331</v>
      </c>
      <c r="F719" s="129">
        <v>147313</v>
      </c>
      <c r="G719" s="129">
        <v>92429</v>
      </c>
      <c r="H719" s="129">
        <v>5070</v>
      </c>
      <c r="I719" s="129">
        <v>15030</v>
      </c>
      <c r="J719" s="129">
        <v>91901</v>
      </c>
      <c r="K719" s="129">
        <v>350643</v>
      </c>
      <c r="L719" s="129">
        <v>155921</v>
      </c>
      <c r="M719" s="129">
        <v>420786</v>
      </c>
      <c r="N719" s="452">
        <f t="shared" si="28"/>
        <v>5774</v>
      </c>
      <c r="O719" s="452">
        <f t="shared" si="29"/>
        <v>25697</v>
      </c>
      <c r="P719" s="452">
        <f t="shared" si="30"/>
        <v>165121</v>
      </c>
      <c r="Q719" s="452">
        <f t="shared" si="31"/>
        <v>373974</v>
      </c>
      <c r="R719" s="452">
        <f t="shared" si="32"/>
        <v>303234</v>
      </c>
      <c r="S719" s="454">
        <f t="shared" si="33"/>
        <v>513215</v>
      </c>
    </row>
    <row r="720" spans="1:19" ht="24" customHeight="1">
      <c r="A720" s="467" t="s">
        <v>36</v>
      </c>
      <c r="B720" s="439">
        <v>1187</v>
      </c>
      <c r="C720" s="129">
        <v>12198</v>
      </c>
      <c r="D720" s="129">
        <v>77712</v>
      </c>
      <c r="E720" s="129">
        <v>21480</v>
      </c>
      <c r="F720" s="129">
        <v>146636</v>
      </c>
      <c r="G720" s="129">
        <v>105567</v>
      </c>
      <c r="H720" s="129">
        <v>140</v>
      </c>
      <c r="I720" s="129">
        <v>274</v>
      </c>
      <c r="J720" s="129">
        <v>871</v>
      </c>
      <c r="K720" s="129">
        <v>1745</v>
      </c>
      <c r="L720" s="129">
        <v>462</v>
      </c>
      <c r="M720" s="129">
        <v>420</v>
      </c>
      <c r="N720" s="452">
        <f t="shared" si="28"/>
        <v>1327</v>
      </c>
      <c r="O720" s="452">
        <f t="shared" si="29"/>
        <v>12472</v>
      </c>
      <c r="P720" s="452">
        <f t="shared" si="30"/>
        <v>78583</v>
      </c>
      <c r="Q720" s="452">
        <f t="shared" si="31"/>
        <v>23225</v>
      </c>
      <c r="R720" s="452">
        <f t="shared" si="32"/>
        <v>147098</v>
      </c>
      <c r="S720" s="454">
        <f t="shared" si="33"/>
        <v>105987</v>
      </c>
    </row>
    <row r="721" spans="1:19" ht="24" customHeight="1">
      <c r="A721" s="467" t="s">
        <v>40</v>
      </c>
      <c r="B721" s="463">
        <v>516</v>
      </c>
      <c r="C721" s="129">
        <v>7275</v>
      </c>
      <c r="D721" s="129">
        <v>34809</v>
      </c>
      <c r="E721" s="129">
        <v>15397</v>
      </c>
      <c r="F721" s="129">
        <v>94243</v>
      </c>
      <c r="G721" s="129">
        <v>25094</v>
      </c>
      <c r="H721" s="129">
        <v>725</v>
      </c>
      <c r="I721" s="129">
        <v>6945</v>
      </c>
      <c r="J721" s="129">
        <v>53425</v>
      </c>
      <c r="K721" s="129">
        <v>552410</v>
      </c>
      <c r="L721" s="129">
        <v>43573</v>
      </c>
      <c r="M721" s="129">
        <v>69254</v>
      </c>
      <c r="N721" s="452">
        <f t="shared" si="28"/>
        <v>1241</v>
      </c>
      <c r="O721" s="452">
        <f t="shared" si="29"/>
        <v>14220</v>
      </c>
      <c r="P721" s="452">
        <f t="shared" si="30"/>
        <v>88234</v>
      </c>
      <c r="Q721" s="452">
        <f t="shared" si="31"/>
        <v>567807</v>
      </c>
      <c r="R721" s="452">
        <f t="shared" si="32"/>
        <v>137816</v>
      </c>
      <c r="S721" s="454">
        <f t="shared" si="33"/>
        <v>94348</v>
      </c>
    </row>
    <row r="722" spans="1:19" ht="24" customHeight="1">
      <c r="A722" s="467" t="s">
        <v>35</v>
      </c>
      <c r="B722" s="463">
        <v>548</v>
      </c>
      <c r="C722" s="129">
        <v>8577</v>
      </c>
      <c r="D722" s="129">
        <v>73787</v>
      </c>
      <c r="E722" s="129">
        <v>26130</v>
      </c>
      <c r="F722" s="129">
        <v>134074</v>
      </c>
      <c r="G722" s="129">
        <v>44869</v>
      </c>
      <c r="H722" s="451"/>
      <c r="I722" s="451"/>
      <c r="J722" s="451"/>
      <c r="K722" s="451"/>
      <c r="L722" s="451"/>
      <c r="M722" s="451"/>
      <c r="N722" s="452">
        <f t="shared" si="28"/>
        <v>548</v>
      </c>
      <c r="O722" s="452">
        <f t="shared" si="29"/>
        <v>8577</v>
      </c>
      <c r="P722" s="452">
        <f t="shared" si="30"/>
        <v>73787</v>
      </c>
      <c r="Q722" s="452">
        <f t="shared" si="31"/>
        <v>26130</v>
      </c>
      <c r="R722" s="452">
        <f t="shared" si="32"/>
        <v>134074</v>
      </c>
      <c r="S722" s="454">
        <f t="shared" si="33"/>
        <v>44869</v>
      </c>
    </row>
    <row r="723" spans="1:19" ht="24" customHeight="1">
      <c r="A723" s="467" t="s">
        <v>32</v>
      </c>
      <c r="B723" s="439">
        <v>1326</v>
      </c>
      <c r="C723" s="129">
        <v>12014</v>
      </c>
      <c r="D723" s="129">
        <v>108614</v>
      </c>
      <c r="E723" s="129">
        <v>36899</v>
      </c>
      <c r="F723" s="129">
        <v>186048</v>
      </c>
      <c r="G723" s="129">
        <v>118885</v>
      </c>
      <c r="H723" s="451"/>
      <c r="I723" s="451"/>
      <c r="J723" s="451"/>
      <c r="K723" s="451"/>
      <c r="L723" s="451"/>
      <c r="M723" s="451"/>
      <c r="N723" s="452">
        <f t="shared" si="28"/>
        <v>1326</v>
      </c>
      <c r="O723" s="452">
        <f t="shared" si="29"/>
        <v>12014</v>
      </c>
      <c r="P723" s="452">
        <f t="shared" si="30"/>
        <v>108614</v>
      </c>
      <c r="Q723" s="452">
        <f t="shared" si="31"/>
        <v>36899</v>
      </c>
      <c r="R723" s="452">
        <f t="shared" si="32"/>
        <v>186048</v>
      </c>
      <c r="S723" s="454">
        <f t="shared" si="33"/>
        <v>118885</v>
      </c>
    </row>
    <row r="724" spans="1:19" ht="24" customHeight="1">
      <c r="A724" s="467" t="s">
        <v>42</v>
      </c>
      <c r="B724" s="463">
        <v>531</v>
      </c>
      <c r="C724" s="129">
        <v>5215</v>
      </c>
      <c r="D724" s="129">
        <v>49635</v>
      </c>
      <c r="E724" s="129">
        <v>29521</v>
      </c>
      <c r="F724" s="129">
        <v>100765</v>
      </c>
      <c r="G724" s="129">
        <v>65407</v>
      </c>
      <c r="H724" s="129">
        <v>37</v>
      </c>
      <c r="I724" s="129">
        <v>672</v>
      </c>
      <c r="J724" s="129">
        <v>2144</v>
      </c>
      <c r="K724" s="129">
        <v>190</v>
      </c>
      <c r="L724" s="129">
        <v>5701</v>
      </c>
      <c r="M724" s="129">
        <v>2550</v>
      </c>
      <c r="N724" s="452">
        <f t="shared" si="28"/>
        <v>568</v>
      </c>
      <c r="O724" s="452">
        <f t="shared" si="29"/>
        <v>5887</v>
      </c>
      <c r="P724" s="452">
        <f t="shared" si="30"/>
        <v>51779</v>
      </c>
      <c r="Q724" s="452">
        <f t="shared" si="31"/>
        <v>29711</v>
      </c>
      <c r="R724" s="452">
        <f t="shared" si="32"/>
        <v>106466</v>
      </c>
      <c r="S724" s="454">
        <f t="shared" si="33"/>
        <v>67957</v>
      </c>
    </row>
    <row r="725" spans="1:19" ht="24" customHeight="1">
      <c r="A725" s="467" t="s">
        <v>41</v>
      </c>
      <c r="B725" s="463">
        <v>653</v>
      </c>
      <c r="C725" s="129">
        <v>7024</v>
      </c>
      <c r="D725" s="129">
        <v>62613</v>
      </c>
      <c r="E725" s="129">
        <v>22422</v>
      </c>
      <c r="F725" s="129">
        <v>126354</v>
      </c>
      <c r="G725" s="129">
        <v>88982</v>
      </c>
      <c r="H725" s="129">
        <v>210</v>
      </c>
      <c r="I725" s="129">
        <v>812</v>
      </c>
      <c r="J725" s="129">
        <v>6875</v>
      </c>
      <c r="K725" s="129">
        <v>9475</v>
      </c>
      <c r="L725" s="129">
        <v>11485</v>
      </c>
      <c r="M725" s="129">
        <v>2243</v>
      </c>
      <c r="N725" s="452">
        <f t="shared" si="28"/>
        <v>863</v>
      </c>
      <c r="O725" s="452">
        <f t="shared" si="29"/>
        <v>7836</v>
      </c>
      <c r="P725" s="452">
        <f t="shared" si="30"/>
        <v>69488</v>
      </c>
      <c r="Q725" s="452">
        <f t="shared" si="31"/>
        <v>31897</v>
      </c>
      <c r="R725" s="452">
        <f t="shared" si="32"/>
        <v>137839</v>
      </c>
      <c r="S725" s="454">
        <f t="shared" si="33"/>
        <v>91225</v>
      </c>
    </row>
    <row r="726" spans="1:19" ht="24" customHeight="1">
      <c r="A726" s="467" t="s">
        <v>38</v>
      </c>
      <c r="B726" s="439">
        <v>1155</v>
      </c>
      <c r="C726" s="129">
        <v>9613</v>
      </c>
      <c r="D726" s="129">
        <v>95309</v>
      </c>
      <c r="E726" s="129">
        <v>28331</v>
      </c>
      <c r="F726" s="129">
        <v>160059</v>
      </c>
      <c r="G726" s="129">
        <v>120369</v>
      </c>
      <c r="H726" s="129">
        <v>585</v>
      </c>
      <c r="I726" s="129">
        <v>1181</v>
      </c>
      <c r="J726" s="129">
        <v>13498</v>
      </c>
      <c r="K726" s="129">
        <v>800</v>
      </c>
      <c r="L726" s="129">
        <v>17582</v>
      </c>
      <c r="M726" s="129">
        <v>13193</v>
      </c>
      <c r="N726" s="452">
        <f t="shared" si="28"/>
        <v>1740</v>
      </c>
      <c r="O726" s="452">
        <f t="shared" si="29"/>
        <v>10794</v>
      </c>
      <c r="P726" s="452">
        <f t="shared" si="30"/>
        <v>108807</v>
      </c>
      <c r="Q726" s="452">
        <f t="shared" si="31"/>
        <v>29131</v>
      </c>
      <c r="R726" s="452">
        <f t="shared" si="32"/>
        <v>177641</v>
      </c>
      <c r="S726" s="454">
        <f t="shared" si="33"/>
        <v>133562</v>
      </c>
    </row>
    <row r="727" spans="1:19" ht="24" customHeight="1">
      <c r="A727" s="467" t="s">
        <v>46</v>
      </c>
      <c r="B727" s="439">
        <v>1234</v>
      </c>
      <c r="C727" s="129">
        <v>7027</v>
      </c>
      <c r="D727" s="129">
        <v>82477</v>
      </c>
      <c r="E727" s="129">
        <v>32938</v>
      </c>
      <c r="F727" s="129">
        <v>105582</v>
      </c>
      <c r="G727" s="129">
        <v>49034</v>
      </c>
      <c r="H727" s="129"/>
      <c r="I727" s="453"/>
      <c r="J727" s="129"/>
      <c r="K727" s="129"/>
      <c r="L727" s="129"/>
      <c r="M727" s="129"/>
      <c r="N727" s="452">
        <f t="shared" si="28"/>
        <v>1234</v>
      </c>
      <c r="O727" s="452">
        <f t="shared" si="29"/>
        <v>7027</v>
      </c>
      <c r="P727" s="452">
        <f t="shared" si="30"/>
        <v>82477</v>
      </c>
      <c r="Q727" s="452">
        <f t="shared" si="31"/>
        <v>32938</v>
      </c>
      <c r="R727" s="452">
        <f t="shared" si="32"/>
        <v>105582</v>
      </c>
      <c r="S727" s="454">
        <f t="shared" si="33"/>
        <v>49034</v>
      </c>
    </row>
    <row r="728" spans="1:19" ht="24" customHeight="1" thickBot="1">
      <c r="A728" s="468" t="s">
        <v>50</v>
      </c>
      <c r="B728" s="464">
        <v>504</v>
      </c>
      <c r="C728" s="133">
        <v>1927</v>
      </c>
      <c r="D728" s="133">
        <v>15504</v>
      </c>
      <c r="E728" s="133">
        <v>6327</v>
      </c>
      <c r="F728" s="133">
        <v>33132</v>
      </c>
      <c r="G728" s="133">
        <v>16269</v>
      </c>
      <c r="H728" s="455"/>
      <c r="I728" s="456"/>
      <c r="J728" s="133"/>
      <c r="K728" s="133"/>
      <c r="L728" s="133"/>
      <c r="M728" s="133"/>
      <c r="N728" s="153">
        <f t="shared" si="28"/>
        <v>504</v>
      </c>
      <c r="O728" s="153">
        <f t="shared" si="29"/>
        <v>1927</v>
      </c>
      <c r="P728" s="153">
        <f t="shared" si="30"/>
        <v>15504</v>
      </c>
      <c r="Q728" s="153">
        <f t="shared" si="31"/>
        <v>6327</v>
      </c>
      <c r="R728" s="153">
        <f t="shared" si="32"/>
        <v>33132</v>
      </c>
      <c r="S728" s="457">
        <f t="shared" si="33"/>
        <v>16269</v>
      </c>
    </row>
    <row r="729" spans="1:19" ht="24" customHeight="1">
      <c r="A729" s="99"/>
      <c r="B729" s="126"/>
      <c r="C729" s="39"/>
      <c r="D729" s="39"/>
      <c r="E729" s="39"/>
      <c r="F729" s="39"/>
      <c r="G729" s="39"/>
      <c r="H729" s="126"/>
      <c r="I729" s="443"/>
      <c r="J729" s="39"/>
      <c r="K729" s="39"/>
      <c r="L729" s="39"/>
      <c r="M729" s="39"/>
      <c r="N729" s="88"/>
      <c r="O729" s="88"/>
      <c r="P729" s="88"/>
      <c r="Q729" s="88"/>
      <c r="R729" s="88"/>
      <c r="S729" s="88"/>
    </row>
    <row r="730" spans="1:19" ht="24" customHeight="1">
      <c r="A730" s="591" t="s">
        <v>406</v>
      </c>
      <c r="B730" s="126"/>
      <c r="C730" s="39"/>
      <c r="D730" s="39"/>
      <c r="E730" s="39"/>
      <c r="F730" s="39"/>
      <c r="G730" s="39"/>
      <c r="H730" s="126"/>
      <c r="I730" s="443"/>
      <c r="J730" s="39"/>
      <c r="K730" s="39"/>
      <c r="L730" s="39"/>
      <c r="M730" s="39"/>
      <c r="N730" s="88"/>
      <c r="O730" s="88"/>
      <c r="P730" s="88"/>
      <c r="Q730" s="88"/>
      <c r="R730" s="88"/>
      <c r="S730" s="88"/>
    </row>
    <row r="731" spans="8:13" ht="24" customHeight="1" thickBot="1">
      <c r="H731" s="41"/>
      <c r="I731" s="443"/>
      <c r="J731" s="41"/>
      <c r="K731" s="41"/>
      <c r="L731" s="41"/>
      <c r="M731" s="41"/>
    </row>
    <row r="732" spans="1:14" s="41" customFormat="1" ht="24" customHeight="1">
      <c r="A732" s="650" t="s">
        <v>411</v>
      </c>
      <c r="B732" s="644" t="s">
        <v>316</v>
      </c>
      <c r="C732" s="625"/>
      <c r="D732" s="625"/>
      <c r="E732" s="626" t="s">
        <v>317</v>
      </c>
      <c r="F732" s="627"/>
      <c r="G732" s="627"/>
      <c r="H732" s="627"/>
      <c r="I732" s="627"/>
      <c r="J732" s="627"/>
      <c r="K732" s="593" t="s">
        <v>318</v>
      </c>
      <c r="L732" s="628"/>
      <c r="M732" s="628"/>
      <c r="N732" s="629" t="s">
        <v>319</v>
      </c>
    </row>
    <row r="733" spans="1:14" s="41" customFormat="1" ht="24" customHeight="1">
      <c r="A733" s="651"/>
      <c r="B733" s="645" t="s">
        <v>320</v>
      </c>
      <c r="C733" s="618" t="s">
        <v>321</v>
      </c>
      <c r="D733" s="615" t="s">
        <v>322</v>
      </c>
      <c r="E733" s="619" t="s">
        <v>323</v>
      </c>
      <c r="F733" s="617" t="s">
        <v>321</v>
      </c>
      <c r="G733" s="620" t="s">
        <v>322</v>
      </c>
      <c r="H733" s="615" t="s">
        <v>324</v>
      </c>
      <c r="I733" s="616"/>
      <c r="J733" s="616"/>
      <c r="K733" s="618" t="s">
        <v>325</v>
      </c>
      <c r="L733" s="618" t="s">
        <v>326</v>
      </c>
      <c r="M733" s="621" t="s">
        <v>322</v>
      </c>
      <c r="N733" s="630"/>
    </row>
    <row r="734" spans="1:14" s="41" customFormat="1" ht="24" customHeight="1" thickBot="1">
      <c r="A734" s="652"/>
      <c r="B734" s="646"/>
      <c r="C734" s="638"/>
      <c r="D734" s="639"/>
      <c r="E734" s="637"/>
      <c r="F734" s="637"/>
      <c r="G734" s="640"/>
      <c r="H734" s="589" t="s">
        <v>323</v>
      </c>
      <c r="I734" s="590" t="s">
        <v>321</v>
      </c>
      <c r="J734" s="641" t="s">
        <v>322</v>
      </c>
      <c r="K734" s="637"/>
      <c r="L734" s="637"/>
      <c r="M734" s="642"/>
      <c r="N734" s="643"/>
    </row>
    <row r="735" spans="1:14" s="41" customFormat="1" ht="24" customHeight="1">
      <c r="A735" s="653" t="s">
        <v>327</v>
      </c>
      <c r="B735" s="647">
        <v>451</v>
      </c>
      <c r="C735" s="634">
        <f>SUM(D735-B735)</f>
        <v>2191</v>
      </c>
      <c r="D735" s="634">
        <v>2642</v>
      </c>
      <c r="E735" s="634">
        <v>6442</v>
      </c>
      <c r="F735" s="635">
        <f>SUM(G735-E735)</f>
        <v>23795</v>
      </c>
      <c r="G735" s="634">
        <v>30237</v>
      </c>
      <c r="H735" s="634">
        <v>4425</v>
      </c>
      <c r="I735" s="634">
        <f>SUM(J735-H735)</f>
        <v>19530</v>
      </c>
      <c r="J735" s="634">
        <v>23955</v>
      </c>
      <c r="K735" s="634">
        <v>11291</v>
      </c>
      <c r="L735" s="634">
        <f>SUM(M735-K735)</f>
        <v>63659</v>
      </c>
      <c r="M735" s="634">
        <v>74950</v>
      </c>
      <c r="N735" s="636">
        <v>45</v>
      </c>
    </row>
    <row r="736" spans="1:14" s="41" customFormat="1" ht="24" customHeight="1">
      <c r="A736" s="654" t="s">
        <v>328</v>
      </c>
      <c r="B736" s="283">
        <v>5</v>
      </c>
      <c r="C736" s="228">
        <f>SUM(D736-B736)</f>
        <v>263</v>
      </c>
      <c r="D736" s="228">
        <v>268</v>
      </c>
      <c r="E736" s="228">
        <v>332</v>
      </c>
      <c r="F736" s="252">
        <f aca="true" t="shared" si="34" ref="F736:F799">SUM(G736-E736)</f>
        <v>4982</v>
      </c>
      <c r="G736" s="622">
        <v>5314</v>
      </c>
      <c r="H736" s="228">
        <v>0</v>
      </c>
      <c r="I736" s="228">
        <f aca="true" t="shared" si="35" ref="I736:I799">SUM(J736-H736)</f>
        <v>0</v>
      </c>
      <c r="J736" s="228">
        <v>0</v>
      </c>
      <c r="K736" s="228">
        <v>0</v>
      </c>
      <c r="L736" s="228">
        <f aca="true" t="shared" si="36" ref="L736:L799">SUM(M736-K736)</f>
        <v>0</v>
      </c>
      <c r="M736" s="228">
        <v>0</v>
      </c>
      <c r="N736" s="210">
        <v>55</v>
      </c>
    </row>
    <row r="737" spans="1:14" s="41" customFormat="1" ht="24" customHeight="1">
      <c r="A737" s="306" t="s">
        <v>329</v>
      </c>
      <c r="B737" s="283">
        <f>SUM(B735:B736)</f>
        <v>456</v>
      </c>
      <c r="C737" s="228">
        <f aca="true" t="shared" si="37" ref="C737:C800">D737-B737</f>
        <v>2454</v>
      </c>
      <c r="D737" s="228">
        <f>SUM(D735:D736)</f>
        <v>2910</v>
      </c>
      <c r="E737" s="228">
        <f>SUM(E735:E736)</f>
        <v>6774</v>
      </c>
      <c r="F737" s="252">
        <f t="shared" si="34"/>
        <v>28777</v>
      </c>
      <c r="G737" s="228">
        <f>SUM(G735:G736)</f>
        <v>35551</v>
      </c>
      <c r="H737" s="228">
        <f>SUM(H735:H736)</f>
        <v>4425</v>
      </c>
      <c r="I737" s="228">
        <f t="shared" si="35"/>
        <v>19530</v>
      </c>
      <c r="J737" s="228">
        <f>SUM(J735:J736)</f>
        <v>23955</v>
      </c>
      <c r="K737" s="228">
        <f>SUM(K735:K736)</f>
        <v>11291</v>
      </c>
      <c r="L737" s="228">
        <f t="shared" si="36"/>
        <v>63659</v>
      </c>
      <c r="M737" s="228">
        <f>SUM(M735:M736)</f>
        <v>74950</v>
      </c>
      <c r="N737" s="210"/>
    </row>
    <row r="738" spans="1:14" s="41" customFormat="1" ht="24" customHeight="1">
      <c r="A738" s="655" t="s">
        <v>330</v>
      </c>
      <c r="B738" s="283">
        <v>135</v>
      </c>
      <c r="C738" s="228">
        <f>SUM(D738-B738)</f>
        <v>604</v>
      </c>
      <c r="D738" s="228">
        <v>739</v>
      </c>
      <c r="E738" s="228">
        <v>771</v>
      </c>
      <c r="F738" s="252">
        <f t="shared" si="34"/>
        <v>4154</v>
      </c>
      <c r="G738" s="228">
        <v>4925</v>
      </c>
      <c r="H738" s="228">
        <v>457</v>
      </c>
      <c r="I738" s="228">
        <f t="shared" si="35"/>
        <v>3565</v>
      </c>
      <c r="J738" s="228">
        <v>4022</v>
      </c>
      <c r="K738" s="228">
        <v>1201</v>
      </c>
      <c r="L738" s="228">
        <f t="shared" si="36"/>
        <v>14315</v>
      </c>
      <c r="M738" s="228">
        <v>15516</v>
      </c>
      <c r="N738" s="210">
        <v>13</v>
      </c>
    </row>
    <row r="739" spans="1:14" s="41" customFormat="1" ht="24" customHeight="1">
      <c r="A739" s="654" t="s">
        <v>331</v>
      </c>
      <c r="B739" s="283">
        <v>296</v>
      </c>
      <c r="C739" s="228">
        <f>SUM(D739-B739)</f>
        <v>237</v>
      </c>
      <c r="D739" s="228">
        <v>533</v>
      </c>
      <c r="E739" s="228">
        <v>3951</v>
      </c>
      <c r="F739" s="252">
        <f t="shared" si="34"/>
        <v>2449</v>
      </c>
      <c r="G739" s="622">
        <v>6400</v>
      </c>
      <c r="H739" s="228">
        <v>2721</v>
      </c>
      <c r="I739" s="228">
        <f t="shared" si="35"/>
        <v>1949</v>
      </c>
      <c r="J739" s="228">
        <v>4670</v>
      </c>
      <c r="K739" s="228">
        <v>5568</v>
      </c>
      <c r="L739" s="228">
        <f t="shared" si="36"/>
        <v>6739</v>
      </c>
      <c r="M739" s="228">
        <v>12307</v>
      </c>
      <c r="N739" s="210">
        <v>17</v>
      </c>
    </row>
    <row r="740" spans="1:14" s="41" customFormat="1" ht="24" customHeight="1">
      <c r="A740" s="655" t="s">
        <v>332</v>
      </c>
      <c r="B740" s="283">
        <v>56</v>
      </c>
      <c r="C740" s="228">
        <f>SUM(D740-B740)</f>
        <v>84</v>
      </c>
      <c r="D740" s="228">
        <v>140</v>
      </c>
      <c r="E740" s="228">
        <v>568</v>
      </c>
      <c r="F740" s="252">
        <f t="shared" si="34"/>
        <v>1070</v>
      </c>
      <c r="G740" s="228">
        <v>1638</v>
      </c>
      <c r="H740" s="228">
        <v>870</v>
      </c>
      <c r="I740" s="228">
        <f t="shared" si="35"/>
        <v>1240</v>
      </c>
      <c r="J740" s="228">
        <v>2110</v>
      </c>
      <c r="K740" s="228">
        <v>3531</v>
      </c>
      <c r="L740" s="228">
        <f t="shared" si="36"/>
        <v>6523</v>
      </c>
      <c r="M740" s="228">
        <v>10054</v>
      </c>
      <c r="N740" s="210">
        <v>6</v>
      </c>
    </row>
    <row r="741" spans="1:14" s="41" customFormat="1" ht="24" customHeight="1">
      <c r="A741" s="655" t="s">
        <v>333</v>
      </c>
      <c r="B741" s="283">
        <v>877</v>
      </c>
      <c r="C741" s="228">
        <f>SUM(D741-B741)</f>
        <v>3744</v>
      </c>
      <c r="D741" s="228">
        <v>4621</v>
      </c>
      <c r="E741" s="228">
        <v>7903</v>
      </c>
      <c r="F741" s="252">
        <f t="shared" si="34"/>
        <v>43185</v>
      </c>
      <c r="G741" s="228">
        <v>51088</v>
      </c>
      <c r="H741" s="228">
        <v>6386</v>
      </c>
      <c r="I741" s="228">
        <f t="shared" si="35"/>
        <v>28920</v>
      </c>
      <c r="J741" s="228">
        <v>35306</v>
      </c>
      <c r="K741" s="228">
        <v>15629</v>
      </c>
      <c r="L741" s="228">
        <f t="shared" si="36"/>
        <v>107338</v>
      </c>
      <c r="M741" s="228">
        <v>122967</v>
      </c>
      <c r="N741" s="210">
        <v>63</v>
      </c>
    </row>
    <row r="742" spans="1:14" s="41" customFormat="1" ht="24" customHeight="1">
      <c r="A742" s="306" t="s">
        <v>334</v>
      </c>
      <c r="B742" s="283">
        <f>SUM(B738:B741)</f>
        <v>1364</v>
      </c>
      <c r="C742" s="228">
        <f t="shared" si="37"/>
        <v>4669</v>
      </c>
      <c r="D742" s="228">
        <f>SUM(D738:D741)</f>
        <v>6033</v>
      </c>
      <c r="E742" s="228">
        <f>SUM(E738:E741)</f>
        <v>13193</v>
      </c>
      <c r="F742" s="252">
        <f t="shared" si="34"/>
        <v>50858</v>
      </c>
      <c r="G742" s="228">
        <f>SUM(G738:G741)</f>
        <v>64051</v>
      </c>
      <c r="H742" s="228">
        <f>SUM(H738:H741)</f>
        <v>10434</v>
      </c>
      <c r="I742" s="228">
        <f t="shared" si="35"/>
        <v>35674</v>
      </c>
      <c r="J742" s="228">
        <f>SUM(J738:J741)</f>
        <v>46108</v>
      </c>
      <c r="K742" s="228">
        <f>SUM(K738:K741)</f>
        <v>25929</v>
      </c>
      <c r="L742" s="228">
        <f t="shared" si="36"/>
        <v>134915</v>
      </c>
      <c r="M742" s="228">
        <f>SUM(M738:M741)</f>
        <v>160844</v>
      </c>
      <c r="N742" s="210"/>
    </row>
    <row r="743" spans="1:14" s="41" customFormat="1" ht="24" customHeight="1">
      <c r="A743" s="654" t="s">
        <v>335</v>
      </c>
      <c r="B743" s="283">
        <v>270</v>
      </c>
      <c r="C743" s="228">
        <f t="shared" si="37"/>
        <v>444</v>
      </c>
      <c r="D743" s="228">
        <v>714</v>
      </c>
      <c r="E743" s="228">
        <v>2088</v>
      </c>
      <c r="F743" s="252">
        <f t="shared" si="34"/>
        <v>2685</v>
      </c>
      <c r="G743" s="622">
        <v>4773</v>
      </c>
      <c r="H743" s="228">
        <v>1185</v>
      </c>
      <c r="I743" s="228">
        <f t="shared" si="35"/>
        <v>2051</v>
      </c>
      <c r="J743" s="228">
        <v>3236</v>
      </c>
      <c r="K743" s="228">
        <v>3332</v>
      </c>
      <c r="L743" s="228">
        <f t="shared" si="36"/>
        <v>7770</v>
      </c>
      <c r="M743" s="228">
        <v>11102</v>
      </c>
      <c r="N743" s="210">
        <v>7</v>
      </c>
    </row>
    <row r="744" spans="1:14" s="41" customFormat="1" ht="24" customHeight="1">
      <c r="A744" s="655" t="s">
        <v>336</v>
      </c>
      <c r="B744" s="283">
        <v>430</v>
      </c>
      <c r="C744" s="228">
        <f t="shared" si="37"/>
        <v>1118</v>
      </c>
      <c r="D744" s="228">
        <v>1548</v>
      </c>
      <c r="E744" s="228">
        <v>5056</v>
      </c>
      <c r="F744" s="252">
        <f t="shared" si="34"/>
        <v>10939</v>
      </c>
      <c r="G744" s="228">
        <v>15995</v>
      </c>
      <c r="H744" s="228">
        <v>3873</v>
      </c>
      <c r="I744" s="228">
        <f t="shared" si="35"/>
        <v>8956</v>
      </c>
      <c r="J744" s="228">
        <v>12829</v>
      </c>
      <c r="K744" s="228">
        <v>8794</v>
      </c>
      <c r="L744" s="228">
        <f t="shared" si="36"/>
        <v>30251</v>
      </c>
      <c r="M744" s="228">
        <v>39045</v>
      </c>
      <c r="N744" s="210">
        <v>23</v>
      </c>
    </row>
    <row r="745" spans="1:14" s="41" customFormat="1" ht="24" customHeight="1">
      <c r="A745" s="655" t="s">
        <v>337</v>
      </c>
      <c r="B745" s="283">
        <v>830</v>
      </c>
      <c r="C745" s="228">
        <f t="shared" si="37"/>
        <v>1976</v>
      </c>
      <c r="D745" s="228">
        <v>2806</v>
      </c>
      <c r="E745" s="228">
        <v>8246</v>
      </c>
      <c r="F745" s="252">
        <f t="shared" si="34"/>
        <v>22092</v>
      </c>
      <c r="G745" s="228">
        <v>30338</v>
      </c>
      <c r="H745" s="228">
        <v>5335</v>
      </c>
      <c r="I745" s="228">
        <f t="shared" si="35"/>
        <v>15976</v>
      </c>
      <c r="J745" s="228">
        <v>21311</v>
      </c>
      <c r="K745" s="228">
        <v>11948</v>
      </c>
      <c r="L745" s="228">
        <f t="shared" si="36"/>
        <v>56055</v>
      </c>
      <c r="M745" s="228">
        <v>68003</v>
      </c>
      <c r="N745" s="210">
        <v>51</v>
      </c>
    </row>
    <row r="746" spans="1:14" s="41" customFormat="1" ht="24" customHeight="1">
      <c r="A746" s="655" t="s">
        <v>338</v>
      </c>
      <c r="B746" s="283">
        <v>768</v>
      </c>
      <c r="C746" s="228">
        <f t="shared" si="37"/>
        <v>2765</v>
      </c>
      <c r="D746" s="228">
        <v>3533</v>
      </c>
      <c r="E746" s="228">
        <v>12113</v>
      </c>
      <c r="F746" s="252">
        <f t="shared" si="34"/>
        <v>32642</v>
      </c>
      <c r="G746" s="228">
        <v>44755</v>
      </c>
      <c r="H746" s="228">
        <v>6885</v>
      </c>
      <c r="I746" s="228">
        <f t="shared" si="35"/>
        <v>23601</v>
      </c>
      <c r="J746" s="228">
        <v>30486</v>
      </c>
      <c r="K746" s="228">
        <v>17654</v>
      </c>
      <c r="L746" s="228">
        <f t="shared" si="36"/>
        <v>80944</v>
      </c>
      <c r="M746" s="228">
        <v>98598</v>
      </c>
      <c r="N746" s="210">
        <v>53</v>
      </c>
    </row>
    <row r="747" spans="1:14" s="41" customFormat="1" ht="24" customHeight="1">
      <c r="A747" s="306" t="s">
        <v>339</v>
      </c>
      <c r="B747" s="283">
        <f>SUM(B743:B746)</f>
        <v>2298</v>
      </c>
      <c r="C747" s="228">
        <f t="shared" si="37"/>
        <v>6303</v>
      </c>
      <c r="D747" s="228">
        <f>SUM(D743:D746)</f>
        <v>8601</v>
      </c>
      <c r="E747" s="228">
        <f>SUM(E743:E746)</f>
        <v>27503</v>
      </c>
      <c r="F747" s="252">
        <f t="shared" si="34"/>
        <v>68358</v>
      </c>
      <c r="G747" s="228">
        <f>SUM(G743:G746)</f>
        <v>95861</v>
      </c>
      <c r="H747" s="228">
        <f>SUM(H743:H746)</f>
        <v>17278</v>
      </c>
      <c r="I747" s="228">
        <f t="shared" si="35"/>
        <v>50584</v>
      </c>
      <c r="J747" s="228">
        <f>SUM(J743:J746)</f>
        <v>67862</v>
      </c>
      <c r="K747" s="228">
        <f>SUM(K743:K746)</f>
        <v>41728</v>
      </c>
      <c r="L747" s="228">
        <f t="shared" si="36"/>
        <v>175020</v>
      </c>
      <c r="M747" s="228">
        <f>SUM(M743:M746)</f>
        <v>216748</v>
      </c>
      <c r="N747" s="210"/>
    </row>
    <row r="748" spans="1:14" s="41" customFormat="1" ht="24" customHeight="1">
      <c r="A748" s="655" t="s">
        <v>340</v>
      </c>
      <c r="B748" s="283">
        <v>1462</v>
      </c>
      <c r="C748" s="228">
        <f t="shared" si="37"/>
        <v>5572</v>
      </c>
      <c r="D748" s="228">
        <v>7034</v>
      </c>
      <c r="E748" s="228">
        <v>18080</v>
      </c>
      <c r="F748" s="252">
        <f t="shared" si="34"/>
        <v>76167</v>
      </c>
      <c r="G748" s="228">
        <v>94247</v>
      </c>
      <c r="H748" s="228">
        <v>9840</v>
      </c>
      <c r="I748" s="228">
        <f t="shared" si="35"/>
        <v>56354</v>
      </c>
      <c r="J748" s="228">
        <v>66194</v>
      </c>
      <c r="K748" s="228">
        <v>23624</v>
      </c>
      <c r="L748" s="228">
        <f t="shared" si="36"/>
        <v>167712</v>
      </c>
      <c r="M748" s="228">
        <v>191336</v>
      </c>
      <c r="N748" s="210">
        <v>93</v>
      </c>
    </row>
    <row r="749" spans="1:14" s="41" customFormat="1" ht="24" customHeight="1">
      <c r="A749" s="655" t="s">
        <v>341</v>
      </c>
      <c r="B749" s="283">
        <v>1615</v>
      </c>
      <c r="C749" s="228">
        <f t="shared" si="37"/>
        <v>1869</v>
      </c>
      <c r="D749" s="228">
        <v>3484</v>
      </c>
      <c r="E749" s="228">
        <v>16676</v>
      </c>
      <c r="F749" s="252">
        <f t="shared" si="34"/>
        <v>11177</v>
      </c>
      <c r="G749" s="228">
        <v>27853</v>
      </c>
      <c r="H749" s="228">
        <v>5257</v>
      </c>
      <c r="I749" s="228">
        <f t="shared" si="35"/>
        <v>9147</v>
      </c>
      <c r="J749" s="228">
        <v>14404</v>
      </c>
      <c r="K749" s="228">
        <v>12288</v>
      </c>
      <c r="L749" s="228">
        <f t="shared" si="36"/>
        <v>32372</v>
      </c>
      <c r="M749" s="228">
        <v>44660</v>
      </c>
      <c r="N749" s="210">
        <v>42</v>
      </c>
    </row>
    <row r="750" spans="1:14" s="41" customFormat="1" ht="24" customHeight="1">
      <c r="A750" s="654" t="s">
        <v>342</v>
      </c>
      <c r="B750" s="283">
        <v>644</v>
      </c>
      <c r="C750" s="228">
        <f t="shared" si="37"/>
        <v>891</v>
      </c>
      <c r="D750" s="228">
        <v>1535</v>
      </c>
      <c r="E750" s="228">
        <v>6762</v>
      </c>
      <c r="F750" s="252">
        <f t="shared" si="34"/>
        <v>12512</v>
      </c>
      <c r="G750" s="622">
        <v>19274</v>
      </c>
      <c r="H750" s="228">
        <v>4923</v>
      </c>
      <c r="I750" s="228">
        <f t="shared" si="35"/>
        <v>11015</v>
      </c>
      <c r="J750" s="228">
        <v>15938</v>
      </c>
      <c r="K750" s="228">
        <v>16727</v>
      </c>
      <c r="L750" s="228">
        <f t="shared" si="36"/>
        <v>54355</v>
      </c>
      <c r="M750" s="228">
        <v>71082</v>
      </c>
      <c r="N750" s="210">
        <v>30</v>
      </c>
    </row>
    <row r="751" spans="1:14" s="41" customFormat="1" ht="24" customHeight="1">
      <c r="A751" s="306" t="s">
        <v>343</v>
      </c>
      <c r="B751" s="283">
        <f>SUM(B748:B750)</f>
        <v>3721</v>
      </c>
      <c r="C751" s="228">
        <f t="shared" si="37"/>
        <v>8332</v>
      </c>
      <c r="D751" s="228">
        <f>SUM(D748:D750)</f>
        <v>12053</v>
      </c>
      <c r="E751" s="228">
        <f>SUM(E748:E750)</f>
        <v>41518</v>
      </c>
      <c r="F751" s="252">
        <f t="shared" si="34"/>
        <v>99856</v>
      </c>
      <c r="G751" s="228">
        <f>SUM(G748:G750)</f>
        <v>141374</v>
      </c>
      <c r="H751" s="228">
        <f>SUM(H748:H750)</f>
        <v>20020</v>
      </c>
      <c r="I751" s="228">
        <f t="shared" si="35"/>
        <v>76516</v>
      </c>
      <c r="J751" s="228">
        <f>SUM(J748:J750)</f>
        <v>96536</v>
      </c>
      <c r="K751" s="228">
        <f>SUM(K748:K750)</f>
        <v>52639</v>
      </c>
      <c r="L751" s="228">
        <f t="shared" si="36"/>
        <v>254439</v>
      </c>
      <c r="M751" s="228">
        <f>SUM(M748:M750)</f>
        <v>307078</v>
      </c>
      <c r="N751" s="210"/>
    </row>
    <row r="752" spans="1:14" s="41" customFormat="1" ht="24" customHeight="1">
      <c r="A752" s="306" t="s">
        <v>407</v>
      </c>
      <c r="B752" s="283">
        <v>242</v>
      </c>
      <c r="C752" s="228">
        <f t="shared" si="37"/>
        <v>2058</v>
      </c>
      <c r="D752" s="228">
        <v>2300</v>
      </c>
      <c r="E752" s="228">
        <v>1854</v>
      </c>
      <c r="F752" s="252">
        <f t="shared" si="34"/>
        <v>10464</v>
      </c>
      <c r="G752" s="228">
        <v>12318</v>
      </c>
      <c r="H752" s="228">
        <v>1163</v>
      </c>
      <c r="I752" s="228">
        <f t="shared" si="35"/>
        <v>8827</v>
      </c>
      <c r="J752" s="228">
        <v>9990</v>
      </c>
      <c r="K752" s="228">
        <v>2934</v>
      </c>
      <c r="L752" s="228">
        <f t="shared" si="36"/>
        <v>32016</v>
      </c>
      <c r="M752" s="228">
        <v>34950</v>
      </c>
      <c r="N752" s="210">
        <v>37</v>
      </c>
    </row>
    <row r="753" spans="1:14" s="41" customFormat="1" ht="24" customHeight="1">
      <c r="A753" s="655" t="s">
        <v>344</v>
      </c>
      <c r="B753" s="283">
        <v>90</v>
      </c>
      <c r="C753" s="228">
        <f t="shared" si="37"/>
        <v>2714</v>
      </c>
      <c r="D753" s="228">
        <v>2804</v>
      </c>
      <c r="E753" s="228">
        <v>1944</v>
      </c>
      <c r="F753" s="252">
        <f t="shared" si="34"/>
        <v>25003</v>
      </c>
      <c r="G753" s="228">
        <v>26947</v>
      </c>
      <c r="H753" s="228">
        <v>580</v>
      </c>
      <c r="I753" s="228">
        <f t="shared" si="35"/>
        <v>21575</v>
      </c>
      <c r="J753" s="228">
        <v>22155</v>
      </c>
      <c r="K753" s="228">
        <v>1032</v>
      </c>
      <c r="L753" s="228">
        <f t="shared" si="36"/>
        <v>60761</v>
      </c>
      <c r="M753" s="228">
        <v>61793</v>
      </c>
      <c r="N753" s="210">
        <v>59</v>
      </c>
    </row>
    <row r="754" spans="1:14" s="41" customFormat="1" ht="24" customHeight="1">
      <c r="A754" s="655" t="s">
        <v>345</v>
      </c>
      <c r="B754" s="283">
        <v>1102</v>
      </c>
      <c r="C754" s="228">
        <f t="shared" si="37"/>
        <v>942</v>
      </c>
      <c r="D754" s="228">
        <v>2044</v>
      </c>
      <c r="E754" s="228">
        <v>16300</v>
      </c>
      <c r="F754" s="252">
        <f t="shared" si="34"/>
        <v>1608</v>
      </c>
      <c r="G754" s="228">
        <v>17908</v>
      </c>
      <c r="H754" s="228">
        <v>6085</v>
      </c>
      <c r="I754" s="228">
        <f t="shared" si="35"/>
        <v>2879</v>
      </c>
      <c r="J754" s="228">
        <v>8964</v>
      </c>
      <c r="K754" s="228">
        <v>16314</v>
      </c>
      <c r="L754" s="228">
        <f t="shared" si="36"/>
        <v>5746</v>
      </c>
      <c r="M754" s="228">
        <v>22060</v>
      </c>
      <c r="N754" s="210">
        <v>25</v>
      </c>
    </row>
    <row r="755" spans="1:14" s="41" customFormat="1" ht="24" customHeight="1">
      <c r="A755" s="306" t="s">
        <v>346</v>
      </c>
      <c r="B755" s="283">
        <f>SUM(B753:B754)</f>
        <v>1192</v>
      </c>
      <c r="C755" s="228">
        <f t="shared" si="37"/>
        <v>3656</v>
      </c>
      <c r="D755" s="228">
        <f>SUM(D753:D754)</f>
        <v>4848</v>
      </c>
      <c r="E755" s="228">
        <f>SUM(E753:E754)</f>
        <v>18244</v>
      </c>
      <c r="F755" s="252">
        <f t="shared" si="34"/>
        <v>26611</v>
      </c>
      <c r="G755" s="228">
        <f>SUM(G753:G754)</f>
        <v>44855</v>
      </c>
      <c r="H755" s="228">
        <f>SUM(H753:H754)</f>
        <v>6665</v>
      </c>
      <c r="I755" s="228">
        <f t="shared" si="35"/>
        <v>24454</v>
      </c>
      <c r="J755" s="228">
        <f>SUM(J753:J754)</f>
        <v>31119</v>
      </c>
      <c r="K755" s="228">
        <f>SUM(K753:K754)</f>
        <v>17346</v>
      </c>
      <c r="L755" s="228">
        <f t="shared" si="36"/>
        <v>66507</v>
      </c>
      <c r="M755" s="228">
        <f>SUM(M753:M754)</f>
        <v>83853</v>
      </c>
      <c r="N755" s="210"/>
    </row>
    <row r="756" spans="1:14" s="41" customFormat="1" ht="24" customHeight="1">
      <c r="A756" s="655" t="s">
        <v>347</v>
      </c>
      <c r="B756" s="283">
        <v>448</v>
      </c>
      <c r="C756" s="228">
        <f t="shared" si="37"/>
        <v>2337</v>
      </c>
      <c r="D756" s="228">
        <v>2785</v>
      </c>
      <c r="E756" s="228">
        <v>6504</v>
      </c>
      <c r="F756" s="252">
        <f t="shared" si="34"/>
        <v>21193</v>
      </c>
      <c r="G756" s="228">
        <v>27697</v>
      </c>
      <c r="H756" s="228">
        <v>3064</v>
      </c>
      <c r="I756" s="228">
        <f t="shared" si="35"/>
        <v>16412</v>
      </c>
      <c r="J756" s="228">
        <v>19476</v>
      </c>
      <c r="K756" s="228">
        <v>7122</v>
      </c>
      <c r="L756" s="228">
        <f t="shared" si="36"/>
        <v>48385</v>
      </c>
      <c r="M756" s="228">
        <v>55507</v>
      </c>
      <c r="N756" s="210">
        <v>54</v>
      </c>
    </row>
    <row r="757" spans="1:14" s="41" customFormat="1" ht="24" customHeight="1">
      <c r="A757" s="655" t="s">
        <v>348</v>
      </c>
      <c r="B757" s="283">
        <v>134</v>
      </c>
      <c r="C757" s="228">
        <f t="shared" si="37"/>
        <v>1984</v>
      </c>
      <c r="D757" s="228">
        <v>2118</v>
      </c>
      <c r="E757" s="228">
        <v>539</v>
      </c>
      <c r="F757" s="252">
        <f t="shared" si="34"/>
        <v>21904</v>
      </c>
      <c r="G757" s="228">
        <v>22443</v>
      </c>
      <c r="H757" s="228">
        <v>395</v>
      </c>
      <c r="I757" s="228">
        <f t="shared" si="35"/>
        <v>14217</v>
      </c>
      <c r="J757" s="228">
        <v>14612</v>
      </c>
      <c r="K757" s="228">
        <v>818</v>
      </c>
      <c r="L757" s="228">
        <f t="shared" si="36"/>
        <v>47134</v>
      </c>
      <c r="M757" s="228">
        <v>47952</v>
      </c>
      <c r="N757" s="210">
        <v>39</v>
      </c>
    </row>
    <row r="758" spans="1:14" s="41" customFormat="1" ht="24" customHeight="1">
      <c r="A758" s="306" t="s">
        <v>349</v>
      </c>
      <c r="B758" s="283">
        <f>SUM(B756:B757)</f>
        <v>582</v>
      </c>
      <c r="C758" s="228">
        <f t="shared" si="37"/>
        <v>4321</v>
      </c>
      <c r="D758" s="228">
        <f>SUM(D756:D757)</f>
        <v>4903</v>
      </c>
      <c r="E758" s="228">
        <f>SUM(E756:E757)</f>
        <v>7043</v>
      </c>
      <c r="F758" s="252">
        <f t="shared" si="34"/>
        <v>43097</v>
      </c>
      <c r="G758" s="228">
        <f>SUM(G756:G757)</f>
        <v>50140</v>
      </c>
      <c r="H758" s="228">
        <f>SUM(H756:H757)</f>
        <v>3459</v>
      </c>
      <c r="I758" s="228">
        <f t="shared" si="35"/>
        <v>30629</v>
      </c>
      <c r="J758" s="228">
        <f>SUM(J756:J757)</f>
        <v>34088</v>
      </c>
      <c r="K758" s="228">
        <f>SUM(K756:K757)</f>
        <v>7940</v>
      </c>
      <c r="L758" s="228">
        <f t="shared" si="36"/>
        <v>95519</v>
      </c>
      <c r="M758" s="228">
        <f>SUM(M756:M757)</f>
        <v>103459</v>
      </c>
      <c r="N758" s="210"/>
    </row>
    <row r="759" spans="1:14" s="41" customFormat="1" ht="24" customHeight="1">
      <c r="A759" s="306" t="s">
        <v>408</v>
      </c>
      <c r="B759" s="283">
        <v>588</v>
      </c>
      <c r="C759" s="228">
        <f t="shared" si="37"/>
        <v>1260</v>
      </c>
      <c r="D759" s="228">
        <v>1848</v>
      </c>
      <c r="E759" s="228">
        <v>5708</v>
      </c>
      <c r="F759" s="252">
        <f t="shared" si="34"/>
        <v>11324</v>
      </c>
      <c r="G759" s="228">
        <v>17032</v>
      </c>
      <c r="H759" s="228">
        <v>2778</v>
      </c>
      <c r="I759" s="228">
        <f t="shared" si="35"/>
        <v>8054</v>
      </c>
      <c r="J759" s="228">
        <v>10832</v>
      </c>
      <c r="K759" s="228">
        <v>7056</v>
      </c>
      <c r="L759" s="228">
        <f t="shared" si="36"/>
        <v>30309</v>
      </c>
      <c r="M759" s="228">
        <v>37365</v>
      </c>
      <c r="N759" s="210">
        <v>41</v>
      </c>
    </row>
    <row r="760" spans="1:14" s="41" customFormat="1" ht="24" customHeight="1">
      <c r="A760" s="655" t="s">
        <v>350</v>
      </c>
      <c r="B760" s="283">
        <v>176</v>
      </c>
      <c r="C760" s="228">
        <f t="shared" si="37"/>
        <v>810</v>
      </c>
      <c r="D760" s="228">
        <v>986</v>
      </c>
      <c r="E760" s="228">
        <v>4401</v>
      </c>
      <c r="F760" s="252">
        <f t="shared" si="34"/>
        <v>19684</v>
      </c>
      <c r="G760" s="228">
        <v>24085</v>
      </c>
      <c r="H760" s="228">
        <v>1854</v>
      </c>
      <c r="I760" s="228">
        <f t="shared" si="35"/>
        <v>10106</v>
      </c>
      <c r="J760" s="228">
        <v>11960</v>
      </c>
      <c r="K760" s="228">
        <v>3812</v>
      </c>
      <c r="L760" s="228">
        <f t="shared" si="36"/>
        <v>30311</v>
      </c>
      <c r="M760" s="228">
        <v>34123</v>
      </c>
      <c r="N760" s="210">
        <v>48</v>
      </c>
    </row>
    <row r="761" spans="1:14" s="41" customFormat="1" ht="24" customHeight="1">
      <c r="A761" s="655" t="s">
        <v>351</v>
      </c>
      <c r="B761" s="283">
        <v>268</v>
      </c>
      <c r="C761" s="228">
        <f t="shared" si="37"/>
        <v>1993</v>
      </c>
      <c r="D761" s="228">
        <v>2261</v>
      </c>
      <c r="E761" s="228">
        <v>4460</v>
      </c>
      <c r="F761" s="252">
        <f t="shared" si="34"/>
        <v>25051</v>
      </c>
      <c r="G761" s="228">
        <v>29511</v>
      </c>
      <c r="H761" s="228">
        <v>2625</v>
      </c>
      <c r="I761" s="228">
        <f t="shared" si="35"/>
        <v>15946</v>
      </c>
      <c r="J761" s="228">
        <v>18571</v>
      </c>
      <c r="K761" s="228">
        <v>6416</v>
      </c>
      <c r="L761" s="228">
        <f t="shared" si="36"/>
        <v>50613</v>
      </c>
      <c r="M761" s="228">
        <v>57029</v>
      </c>
      <c r="N761" s="210">
        <v>36</v>
      </c>
    </row>
    <row r="762" spans="1:14" s="41" customFormat="1" ht="24" customHeight="1">
      <c r="A762" s="655" t="s">
        <v>352</v>
      </c>
      <c r="B762" s="283">
        <v>120</v>
      </c>
      <c r="C762" s="228">
        <f t="shared" si="37"/>
        <v>742</v>
      </c>
      <c r="D762" s="228">
        <v>862</v>
      </c>
      <c r="E762" s="228">
        <v>1217</v>
      </c>
      <c r="F762" s="252">
        <f t="shared" si="34"/>
        <v>7173</v>
      </c>
      <c r="G762" s="228">
        <v>8390</v>
      </c>
      <c r="H762" s="228">
        <v>712</v>
      </c>
      <c r="I762" s="228">
        <f t="shared" si="35"/>
        <v>5463</v>
      </c>
      <c r="J762" s="228">
        <v>6175</v>
      </c>
      <c r="K762" s="228">
        <v>1551</v>
      </c>
      <c r="L762" s="228">
        <f t="shared" si="36"/>
        <v>22895</v>
      </c>
      <c r="M762" s="228">
        <v>24446</v>
      </c>
      <c r="N762" s="210">
        <v>24</v>
      </c>
    </row>
    <row r="763" spans="1:14" s="41" customFormat="1" ht="24" customHeight="1">
      <c r="A763" s="306" t="s">
        <v>353</v>
      </c>
      <c r="B763" s="283">
        <f>SUM(B760:B762)</f>
        <v>564</v>
      </c>
      <c r="C763" s="228">
        <f t="shared" si="37"/>
        <v>3545</v>
      </c>
      <c r="D763" s="228">
        <f>SUM(D760:D762)</f>
        <v>4109</v>
      </c>
      <c r="E763" s="228">
        <f>SUM(E760:E762)</f>
        <v>10078</v>
      </c>
      <c r="F763" s="252">
        <f t="shared" si="34"/>
        <v>51908</v>
      </c>
      <c r="G763" s="228">
        <f>SUM(G760:G762)</f>
        <v>61986</v>
      </c>
      <c r="H763" s="228">
        <f>SUM(H760:H762)</f>
        <v>5191</v>
      </c>
      <c r="I763" s="228">
        <f t="shared" si="35"/>
        <v>31515</v>
      </c>
      <c r="J763" s="228">
        <f>SUM(J760:J762)</f>
        <v>36706</v>
      </c>
      <c r="K763" s="228">
        <f>SUM(K760:K762)</f>
        <v>11779</v>
      </c>
      <c r="L763" s="228">
        <f t="shared" si="36"/>
        <v>103819</v>
      </c>
      <c r="M763" s="228">
        <f>SUM(M760:M762)</f>
        <v>115598</v>
      </c>
      <c r="N763" s="210"/>
    </row>
    <row r="764" spans="1:14" s="41" customFormat="1" ht="24" customHeight="1">
      <c r="A764" s="655" t="s">
        <v>354</v>
      </c>
      <c r="B764" s="283">
        <v>505</v>
      </c>
      <c r="C764" s="228">
        <f t="shared" si="37"/>
        <v>1826</v>
      </c>
      <c r="D764" s="228">
        <v>2331</v>
      </c>
      <c r="E764" s="228">
        <v>9411</v>
      </c>
      <c r="F764" s="252">
        <f t="shared" si="34"/>
        <v>20359</v>
      </c>
      <c r="G764" s="228">
        <v>29770</v>
      </c>
      <c r="H764" s="228">
        <v>4180</v>
      </c>
      <c r="I764" s="228">
        <f t="shared" si="35"/>
        <v>12831</v>
      </c>
      <c r="J764" s="228">
        <v>17011</v>
      </c>
      <c r="K764" s="228">
        <v>8103</v>
      </c>
      <c r="L764" s="228">
        <f t="shared" si="36"/>
        <v>33942</v>
      </c>
      <c r="M764" s="228">
        <v>42045</v>
      </c>
      <c r="N764" s="210">
        <v>23</v>
      </c>
    </row>
    <row r="765" spans="1:14" s="41" customFormat="1" ht="24" customHeight="1">
      <c r="A765" s="655" t="s">
        <v>355</v>
      </c>
      <c r="B765" s="283">
        <v>2080</v>
      </c>
      <c r="C765" s="228">
        <f t="shared" si="37"/>
        <v>9070</v>
      </c>
      <c r="D765" s="228">
        <v>11150</v>
      </c>
      <c r="E765" s="228">
        <v>38064</v>
      </c>
      <c r="F765" s="252">
        <f t="shared" si="34"/>
        <v>99175</v>
      </c>
      <c r="G765" s="228">
        <v>137239</v>
      </c>
      <c r="H765" s="228">
        <v>13202</v>
      </c>
      <c r="I765" s="228">
        <f t="shared" si="35"/>
        <v>57581</v>
      </c>
      <c r="J765" s="228">
        <v>70783</v>
      </c>
      <c r="K765" s="228">
        <v>33494</v>
      </c>
      <c r="L765" s="228">
        <f t="shared" si="36"/>
        <v>161372</v>
      </c>
      <c r="M765" s="228">
        <v>194866</v>
      </c>
      <c r="N765" s="210">
        <v>117</v>
      </c>
    </row>
    <row r="766" spans="1:14" s="41" customFormat="1" ht="24" customHeight="1">
      <c r="A766" s="306" t="s">
        <v>356</v>
      </c>
      <c r="B766" s="283">
        <f>SUM(B764:B765)</f>
        <v>2585</v>
      </c>
      <c r="C766" s="228">
        <f t="shared" si="37"/>
        <v>10896</v>
      </c>
      <c r="D766" s="228">
        <f>SUM(D764:D765)</f>
        <v>13481</v>
      </c>
      <c r="E766" s="228">
        <f>SUM(E764:E765)</f>
        <v>47475</v>
      </c>
      <c r="F766" s="252">
        <f t="shared" si="34"/>
        <v>119534</v>
      </c>
      <c r="G766" s="228">
        <f>SUM(G764:G765)</f>
        <v>167009</v>
      </c>
      <c r="H766" s="228">
        <f>SUM(H764:H765)</f>
        <v>17382</v>
      </c>
      <c r="I766" s="228">
        <f t="shared" si="35"/>
        <v>70412</v>
      </c>
      <c r="J766" s="228">
        <f>SUM(J764:J765)</f>
        <v>87794</v>
      </c>
      <c r="K766" s="228">
        <f>SUM(K764:K765)</f>
        <v>41597</v>
      </c>
      <c r="L766" s="228">
        <f t="shared" si="36"/>
        <v>195314</v>
      </c>
      <c r="M766" s="228">
        <f>SUM(M764:M765)</f>
        <v>236911</v>
      </c>
      <c r="N766" s="210"/>
    </row>
    <row r="767" spans="1:14" s="41" customFormat="1" ht="24" customHeight="1">
      <c r="A767" s="655" t="s">
        <v>357</v>
      </c>
      <c r="B767" s="283">
        <v>749</v>
      </c>
      <c r="C767" s="228">
        <f t="shared" si="37"/>
        <v>1672</v>
      </c>
      <c r="D767" s="228">
        <v>2421</v>
      </c>
      <c r="E767" s="228">
        <v>5566</v>
      </c>
      <c r="F767" s="252">
        <f t="shared" si="34"/>
        <v>12986</v>
      </c>
      <c r="G767" s="228">
        <v>18552</v>
      </c>
      <c r="H767" s="228">
        <v>3215</v>
      </c>
      <c r="I767" s="228">
        <f t="shared" si="35"/>
        <v>9716</v>
      </c>
      <c r="J767" s="228">
        <v>12931</v>
      </c>
      <c r="K767" s="228">
        <v>8054</v>
      </c>
      <c r="L767" s="228">
        <f t="shared" si="36"/>
        <v>31098</v>
      </c>
      <c r="M767" s="228">
        <v>39152</v>
      </c>
      <c r="N767" s="210">
        <v>35</v>
      </c>
    </row>
    <row r="768" spans="1:14" s="41" customFormat="1" ht="24" customHeight="1">
      <c r="A768" s="654" t="s">
        <v>358</v>
      </c>
      <c r="B768" s="283">
        <v>213</v>
      </c>
      <c r="C768" s="228">
        <f t="shared" si="37"/>
        <v>170</v>
      </c>
      <c r="D768" s="228">
        <v>383</v>
      </c>
      <c r="E768" s="228">
        <v>1191</v>
      </c>
      <c r="F768" s="252">
        <f t="shared" si="34"/>
        <v>973</v>
      </c>
      <c r="G768" s="622">
        <v>2164</v>
      </c>
      <c r="H768" s="228">
        <v>477</v>
      </c>
      <c r="I768" s="228">
        <f t="shared" si="35"/>
        <v>899</v>
      </c>
      <c r="J768" s="228">
        <v>1376</v>
      </c>
      <c r="K768" s="228">
        <v>970</v>
      </c>
      <c r="L768" s="228">
        <f t="shared" si="36"/>
        <v>2835</v>
      </c>
      <c r="M768" s="228">
        <v>3805</v>
      </c>
      <c r="N768" s="210">
        <v>11</v>
      </c>
    </row>
    <row r="769" spans="1:14" s="41" customFormat="1" ht="24" customHeight="1">
      <c r="A769" s="655" t="s">
        <v>359</v>
      </c>
      <c r="B769" s="283">
        <v>834</v>
      </c>
      <c r="C769" s="228">
        <f t="shared" si="37"/>
        <v>5042</v>
      </c>
      <c r="D769" s="228">
        <v>5876</v>
      </c>
      <c r="E769" s="228">
        <v>11584</v>
      </c>
      <c r="F769" s="252">
        <f t="shared" si="34"/>
        <v>79571</v>
      </c>
      <c r="G769" s="228">
        <v>91155</v>
      </c>
      <c r="H769" s="228">
        <v>8267</v>
      </c>
      <c r="I769" s="228">
        <f t="shared" si="35"/>
        <v>43089</v>
      </c>
      <c r="J769" s="228">
        <v>51356</v>
      </c>
      <c r="K769" s="228">
        <v>23337</v>
      </c>
      <c r="L769" s="228">
        <f t="shared" si="36"/>
        <v>138308</v>
      </c>
      <c r="M769" s="228">
        <v>161645</v>
      </c>
      <c r="N769" s="210">
        <v>99</v>
      </c>
    </row>
    <row r="770" spans="1:14" s="41" customFormat="1" ht="24" customHeight="1">
      <c r="A770" s="655" t="s">
        <v>360</v>
      </c>
      <c r="B770" s="283">
        <v>220</v>
      </c>
      <c r="C770" s="228">
        <f t="shared" si="37"/>
        <v>1612</v>
      </c>
      <c r="D770" s="228">
        <v>1832</v>
      </c>
      <c r="E770" s="228">
        <v>3830</v>
      </c>
      <c r="F770" s="252">
        <f t="shared" si="34"/>
        <v>14211</v>
      </c>
      <c r="G770" s="228">
        <v>18041</v>
      </c>
      <c r="H770" s="228">
        <v>1379</v>
      </c>
      <c r="I770" s="228">
        <f t="shared" si="35"/>
        <v>9288</v>
      </c>
      <c r="J770" s="228">
        <v>10667</v>
      </c>
      <c r="K770" s="228">
        <v>3232</v>
      </c>
      <c r="L770" s="228">
        <f t="shared" si="36"/>
        <v>25676</v>
      </c>
      <c r="M770" s="228">
        <v>28908</v>
      </c>
      <c r="N770" s="210">
        <v>59</v>
      </c>
    </row>
    <row r="771" spans="1:14" s="41" customFormat="1" ht="24" customHeight="1">
      <c r="A771" s="306" t="s">
        <v>361</v>
      </c>
      <c r="B771" s="283">
        <f>SUM(B767:B770)</f>
        <v>2016</v>
      </c>
      <c r="C771" s="228">
        <f t="shared" si="37"/>
        <v>8496</v>
      </c>
      <c r="D771" s="228">
        <f>SUM(D767:D770)</f>
        <v>10512</v>
      </c>
      <c r="E771" s="228">
        <f>SUM(E767:E770)</f>
        <v>22171</v>
      </c>
      <c r="F771" s="252">
        <f t="shared" si="34"/>
        <v>107741</v>
      </c>
      <c r="G771" s="228">
        <f>SUM(G767:G770)</f>
        <v>129912</v>
      </c>
      <c r="H771" s="228">
        <f>SUM(H767:H770)</f>
        <v>13338</v>
      </c>
      <c r="I771" s="228">
        <f t="shared" si="35"/>
        <v>62992</v>
      </c>
      <c r="J771" s="228">
        <f>SUM(J767:J770)</f>
        <v>76330</v>
      </c>
      <c r="K771" s="228">
        <f>SUM(K767:K770)</f>
        <v>35593</v>
      </c>
      <c r="L771" s="228">
        <f t="shared" si="36"/>
        <v>197917</v>
      </c>
      <c r="M771" s="228">
        <f>SUM(M767:M770)</f>
        <v>233510</v>
      </c>
      <c r="N771" s="210"/>
    </row>
    <row r="772" spans="1:14" s="41" customFormat="1" ht="24" customHeight="1">
      <c r="A772" s="306" t="s">
        <v>409</v>
      </c>
      <c r="B772" s="283">
        <v>1541</v>
      </c>
      <c r="C772" s="228">
        <f t="shared" si="37"/>
        <v>6187</v>
      </c>
      <c r="D772" s="228">
        <v>7728</v>
      </c>
      <c r="E772" s="228">
        <v>28431</v>
      </c>
      <c r="F772" s="252">
        <f t="shared" si="34"/>
        <v>39897</v>
      </c>
      <c r="G772" s="228">
        <v>68328</v>
      </c>
      <c r="H772" s="228">
        <v>10126</v>
      </c>
      <c r="I772" s="228">
        <f t="shared" si="35"/>
        <v>37135</v>
      </c>
      <c r="J772" s="228">
        <v>47261</v>
      </c>
      <c r="K772" s="228">
        <v>27088</v>
      </c>
      <c r="L772" s="228">
        <f t="shared" si="36"/>
        <v>122192</v>
      </c>
      <c r="M772" s="228">
        <v>149280</v>
      </c>
      <c r="N772" s="210">
        <v>83</v>
      </c>
    </row>
    <row r="773" spans="1:14" s="41" customFormat="1" ht="24" customHeight="1">
      <c r="A773" s="655" t="s">
        <v>362</v>
      </c>
      <c r="B773" s="283">
        <v>382</v>
      </c>
      <c r="C773" s="228">
        <f t="shared" si="37"/>
        <v>1405</v>
      </c>
      <c r="D773" s="228">
        <v>1787</v>
      </c>
      <c r="E773" s="228">
        <v>3228</v>
      </c>
      <c r="F773" s="252">
        <f t="shared" si="34"/>
        <v>12757</v>
      </c>
      <c r="G773" s="228">
        <v>15985</v>
      </c>
      <c r="H773" s="228">
        <v>1851</v>
      </c>
      <c r="I773" s="228">
        <f t="shared" si="35"/>
        <v>7380</v>
      </c>
      <c r="J773" s="228">
        <v>9231</v>
      </c>
      <c r="K773" s="228">
        <v>3708</v>
      </c>
      <c r="L773" s="228">
        <f t="shared" si="36"/>
        <v>31203</v>
      </c>
      <c r="M773" s="228">
        <v>34911</v>
      </c>
      <c r="N773" s="210">
        <v>25</v>
      </c>
    </row>
    <row r="774" spans="1:14" s="41" customFormat="1" ht="24" customHeight="1">
      <c r="A774" s="655" t="s">
        <v>363</v>
      </c>
      <c r="B774" s="283">
        <v>193</v>
      </c>
      <c r="C774" s="228">
        <f t="shared" si="37"/>
        <v>1990</v>
      </c>
      <c r="D774" s="228">
        <v>2183</v>
      </c>
      <c r="E774" s="228">
        <v>4346</v>
      </c>
      <c r="F774" s="252">
        <f t="shared" si="34"/>
        <v>17929</v>
      </c>
      <c r="G774" s="228">
        <v>22275</v>
      </c>
      <c r="H774" s="228">
        <v>1204</v>
      </c>
      <c r="I774" s="228">
        <f t="shared" si="35"/>
        <v>10894</v>
      </c>
      <c r="J774" s="228">
        <v>12098</v>
      </c>
      <c r="K774" s="228">
        <v>2629</v>
      </c>
      <c r="L774" s="228">
        <f t="shared" si="36"/>
        <v>33295</v>
      </c>
      <c r="M774" s="228">
        <v>35924</v>
      </c>
      <c r="N774" s="210">
        <v>25</v>
      </c>
    </row>
    <row r="775" spans="1:14" s="41" customFormat="1" ht="24" customHeight="1">
      <c r="A775" s="655" t="s">
        <v>364</v>
      </c>
      <c r="B775" s="283">
        <v>515</v>
      </c>
      <c r="C775" s="228">
        <f t="shared" si="37"/>
        <v>103</v>
      </c>
      <c r="D775" s="228">
        <v>618</v>
      </c>
      <c r="E775" s="228">
        <v>7057</v>
      </c>
      <c r="F775" s="252">
        <f t="shared" si="34"/>
        <v>1034</v>
      </c>
      <c r="G775" s="228">
        <v>8091</v>
      </c>
      <c r="H775" s="228">
        <v>6326</v>
      </c>
      <c r="I775" s="228">
        <f t="shared" si="35"/>
        <v>572</v>
      </c>
      <c r="J775" s="228">
        <v>6898</v>
      </c>
      <c r="K775" s="228">
        <v>17697</v>
      </c>
      <c r="L775" s="228">
        <f t="shared" si="36"/>
        <v>2330</v>
      </c>
      <c r="M775" s="228">
        <v>20027</v>
      </c>
      <c r="N775" s="210">
        <v>21</v>
      </c>
    </row>
    <row r="776" spans="1:14" s="41" customFormat="1" ht="24" customHeight="1">
      <c r="A776" s="655" t="s">
        <v>365</v>
      </c>
      <c r="B776" s="283">
        <v>1856</v>
      </c>
      <c r="C776" s="228">
        <f t="shared" si="37"/>
        <v>818</v>
      </c>
      <c r="D776" s="228">
        <v>2674</v>
      </c>
      <c r="E776" s="228">
        <v>4570</v>
      </c>
      <c r="F776" s="252">
        <f t="shared" si="34"/>
        <v>3975</v>
      </c>
      <c r="G776" s="228">
        <v>8545</v>
      </c>
      <c r="H776" s="228">
        <v>3582</v>
      </c>
      <c r="I776" s="228">
        <f t="shared" si="35"/>
        <v>3160</v>
      </c>
      <c r="J776" s="228">
        <v>6742</v>
      </c>
      <c r="K776" s="228">
        <v>7716</v>
      </c>
      <c r="L776" s="228">
        <f t="shared" si="36"/>
        <v>11291</v>
      </c>
      <c r="M776" s="228">
        <v>19007</v>
      </c>
      <c r="N776" s="210">
        <v>28</v>
      </c>
    </row>
    <row r="777" spans="1:14" s="41" customFormat="1" ht="24" customHeight="1">
      <c r="A777" s="654" t="s">
        <v>366</v>
      </c>
      <c r="B777" s="283">
        <v>405</v>
      </c>
      <c r="C777" s="228">
        <f t="shared" si="37"/>
        <v>728</v>
      </c>
      <c r="D777" s="228">
        <v>1133</v>
      </c>
      <c r="E777" s="228">
        <v>7737</v>
      </c>
      <c r="F777" s="252">
        <f t="shared" si="34"/>
        <v>8976</v>
      </c>
      <c r="G777" s="622">
        <v>16713</v>
      </c>
      <c r="H777" s="228">
        <v>3420</v>
      </c>
      <c r="I777" s="228">
        <f t="shared" si="35"/>
        <v>6060</v>
      </c>
      <c r="J777" s="228">
        <v>9480</v>
      </c>
      <c r="K777" s="228">
        <v>8800</v>
      </c>
      <c r="L777" s="228">
        <f t="shared" si="36"/>
        <v>20074</v>
      </c>
      <c r="M777" s="228">
        <v>28874</v>
      </c>
      <c r="N777" s="210">
        <v>24</v>
      </c>
    </row>
    <row r="778" spans="1:14" s="41" customFormat="1" ht="24" customHeight="1">
      <c r="A778" s="655" t="s">
        <v>367</v>
      </c>
      <c r="B778" s="283">
        <v>1753</v>
      </c>
      <c r="C778" s="228">
        <f t="shared" si="37"/>
        <v>5758</v>
      </c>
      <c r="D778" s="228">
        <v>7511</v>
      </c>
      <c r="E778" s="228">
        <v>13965</v>
      </c>
      <c r="F778" s="252">
        <f t="shared" si="34"/>
        <v>72366</v>
      </c>
      <c r="G778" s="228">
        <v>86331</v>
      </c>
      <c r="H778" s="228">
        <v>11632</v>
      </c>
      <c r="I778" s="228">
        <f t="shared" si="35"/>
        <v>56544</v>
      </c>
      <c r="J778" s="228">
        <v>68176</v>
      </c>
      <c r="K778" s="228">
        <v>29744</v>
      </c>
      <c r="L778" s="228">
        <f t="shared" si="36"/>
        <v>167590</v>
      </c>
      <c r="M778" s="228">
        <v>197334</v>
      </c>
      <c r="N778" s="210">
        <v>125</v>
      </c>
    </row>
    <row r="779" spans="1:14" s="41" customFormat="1" ht="24" customHeight="1">
      <c r="A779" s="306" t="s">
        <v>368</v>
      </c>
      <c r="B779" s="283">
        <f>SUM(B773:B778)</f>
        <v>5104</v>
      </c>
      <c r="C779" s="228">
        <f t="shared" si="37"/>
        <v>10802</v>
      </c>
      <c r="D779" s="228">
        <f>SUM(D773:D778)</f>
        <v>15906</v>
      </c>
      <c r="E779" s="228">
        <f>SUM(E773:E778)</f>
        <v>40903</v>
      </c>
      <c r="F779" s="252">
        <f t="shared" si="34"/>
        <v>117037</v>
      </c>
      <c r="G779" s="228">
        <f>SUM(G773:G778)</f>
        <v>157940</v>
      </c>
      <c r="H779" s="228">
        <f>SUM(H773:H778)</f>
        <v>28015</v>
      </c>
      <c r="I779" s="228">
        <f t="shared" si="35"/>
        <v>84610</v>
      </c>
      <c r="J779" s="228">
        <f>SUM(J773:J778)</f>
        <v>112625</v>
      </c>
      <c r="K779" s="228">
        <f>SUM(K773:K778)</f>
        <v>70294</v>
      </c>
      <c r="L779" s="228">
        <f t="shared" si="36"/>
        <v>265783</v>
      </c>
      <c r="M779" s="228">
        <f>SUM(M773:M778)</f>
        <v>336077</v>
      </c>
      <c r="N779" s="210"/>
    </row>
    <row r="780" spans="1:14" s="41" customFormat="1" ht="24" customHeight="1">
      <c r="A780" s="655" t="s">
        <v>369</v>
      </c>
      <c r="B780" s="283">
        <v>443</v>
      </c>
      <c r="C780" s="228">
        <f t="shared" si="37"/>
        <v>1381</v>
      </c>
      <c r="D780" s="228">
        <v>1824</v>
      </c>
      <c r="E780" s="228">
        <v>6846</v>
      </c>
      <c r="F780" s="252">
        <f t="shared" si="34"/>
        <v>23331</v>
      </c>
      <c r="G780" s="228">
        <v>30177</v>
      </c>
      <c r="H780" s="228">
        <v>3313</v>
      </c>
      <c r="I780" s="228">
        <f t="shared" si="35"/>
        <v>13609</v>
      </c>
      <c r="J780" s="228">
        <v>16922</v>
      </c>
      <c r="K780" s="228">
        <v>9305</v>
      </c>
      <c r="L780" s="228">
        <f t="shared" si="36"/>
        <v>46651</v>
      </c>
      <c r="M780" s="228">
        <v>55956</v>
      </c>
      <c r="N780" s="210">
        <v>38</v>
      </c>
    </row>
    <row r="781" spans="1:14" s="41" customFormat="1" ht="24" customHeight="1">
      <c r="A781" s="655" t="s">
        <v>370</v>
      </c>
      <c r="B781" s="283">
        <v>484</v>
      </c>
      <c r="C781" s="228">
        <f t="shared" si="37"/>
        <v>2427</v>
      </c>
      <c r="D781" s="228">
        <v>2911</v>
      </c>
      <c r="E781" s="228">
        <v>5632</v>
      </c>
      <c r="F781" s="252">
        <f t="shared" si="34"/>
        <v>31055</v>
      </c>
      <c r="G781" s="228">
        <v>36687</v>
      </c>
      <c r="H781" s="228">
        <v>3060</v>
      </c>
      <c r="I781" s="228">
        <f t="shared" si="35"/>
        <v>19307</v>
      </c>
      <c r="J781" s="228">
        <v>22367</v>
      </c>
      <c r="K781" s="228">
        <v>7267</v>
      </c>
      <c r="L781" s="228">
        <f t="shared" si="36"/>
        <v>61819</v>
      </c>
      <c r="M781" s="228">
        <v>69086</v>
      </c>
      <c r="N781" s="210">
        <v>29</v>
      </c>
    </row>
    <row r="782" spans="1:14" s="41" customFormat="1" ht="24" customHeight="1">
      <c r="A782" s="655" t="s">
        <v>371</v>
      </c>
      <c r="B782" s="283">
        <v>359</v>
      </c>
      <c r="C782" s="228">
        <f t="shared" si="37"/>
        <v>1759</v>
      </c>
      <c r="D782" s="228">
        <v>2118</v>
      </c>
      <c r="E782" s="228">
        <v>3984</v>
      </c>
      <c r="F782" s="252">
        <f t="shared" si="34"/>
        <v>19806</v>
      </c>
      <c r="G782" s="228">
        <v>23790</v>
      </c>
      <c r="H782" s="228">
        <v>2461</v>
      </c>
      <c r="I782" s="228">
        <f t="shared" si="35"/>
        <v>15532</v>
      </c>
      <c r="J782" s="228">
        <v>17993</v>
      </c>
      <c r="K782" s="228">
        <v>5568</v>
      </c>
      <c r="L782" s="228">
        <f t="shared" si="36"/>
        <v>53066</v>
      </c>
      <c r="M782" s="228">
        <v>58634</v>
      </c>
      <c r="N782" s="210">
        <v>32</v>
      </c>
    </row>
    <row r="783" spans="1:14" s="41" customFormat="1" ht="24" customHeight="1">
      <c r="A783" s="306" t="s">
        <v>372</v>
      </c>
      <c r="B783" s="283">
        <f>SUM(B780:B782)</f>
        <v>1286</v>
      </c>
      <c r="C783" s="228">
        <f t="shared" si="37"/>
        <v>5567</v>
      </c>
      <c r="D783" s="228">
        <f>SUM(D780:D782)</f>
        <v>6853</v>
      </c>
      <c r="E783" s="228">
        <f>SUM(E780:E782)</f>
        <v>16462</v>
      </c>
      <c r="F783" s="252">
        <f t="shared" si="34"/>
        <v>74192</v>
      </c>
      <c r="G783" s="228">
        <f>SUM(G780:G782)</f>
        <v>90654</v>
      </c>
      <c r="H783" s="228">
        <f>SUM(H780:H782)</f>
        <v>8834</v>
      </c>
      <c r="I783" s="228">
        <f t="shared" si="35"/>
        <v>48448</v>
      </c>
      <c r="J783" s="228">
        <f>SUM(J780:J782)</f>
        <v>57282</v>
      </c>
      <c r="K783" s="228">
        <f>SUM(K780:K782)</f>
        <v>22140</v>
      </c>
      <c r="L783" s="228">
        <f t="shared" si="36"/>
        <v>161536</v>
      </c>
      <c r="M783" s="228">
        <f>SUM(M780:M782)</f>
        <v>183676</v>
      </c>
      <c r="N783" s="210"/>
    </row>
    <row r="784" spans="1:14" s="41" customFormat="1" ht="24" customHeight="1">
      <c r="A784" s="655" t="s">
        <v>373</v>
      </c>
      <c r="B784" s="283">
        <v>1172</v>
      </c>
      <c r="C784" s="228">
        <f t="shared" si="37"/>
        <v>3448</v>
      </c>
      <c r="D784" s="228">
        <v>4620</v>
      </c>
      <c r="E784" s="228">
        <v>7864</v>
      </c>
      <c r="F784" s="252">
        <f t="shared" si="34"/>
        <v>30515</v>
      </c>
      <c r="G784" s="228">
        <v>38379</v>
      </c>
      <c r="H784" s="228">
        <v>5109</v>
      </c>
      <c r="I784" s="228">
        <f t="shared" si="35"/>
        <v>22134</v>
      </c>
      <c r="J784" s="228">
        <v>27243</v>
      </c>
      <c r="K784" s="228">
        <v>12089</v>
      </c>
      <c r="L784" s="228">
        <f t="shared" si="36"/>
        <v>74931</v>
      </c>
      <c r="M784" s="228">
        <v>87020</v>
      </c>
      <c r="N784" s="210">
        <v>31</v>
      </c>
    </row>
    <row r="785" spans="1:14" s="41" customFormat="1" ht="24" customHeight="1">
      <c r="A785" s="655" t="s">
        <v>374</v>
      </c>
      <c r="B785" s="283">
        <v>766</v>
      </c>
      <c r="C785" s="228">
        <f t="shared" si="37"/>
        <v>2797</v>
      </c>
      <c r="D785" s="228">
        <v>3563</v>
      </c>
      <c r="E785" s="228">
        <v>7038</v>
      </c>
      <c r="F785" s="252">
        <f t="shared" si="34"/>
        <v>18498</v>
      </c>
      <c r="G785" s="228">
        <v>25536</v>
      </c>
      <c r="H785" s="228">
        <v>3779</v>
      </c>
      <c r="I785" s="228">
        <f t="shared" si="35"/>
        <v>15777</v>
      </c>
      <c r="J785" s="228">
        <v>19556</v>
      </c>
      <c r="K785" s="228">
        <v>8112</v>
      </c>
      <c r="L785" s="228">
        <f t="shared" si="36"/>
        <v>50492</v>
      </c>
      <c r="M785" s="228">
        <v>58604</v>
      </c>
      <c r="N785" s="210">
        <v>34</v>
      </c>
    </row>
    <row r="786" spans="1:14" s="41" customFormat="1" ht="24" customHeight="1">
      <c r="A786" s="655" t="s">
        <v>375</v>
      </c>
      <c r="B786" s="283">
        <v>603</v>
      </c>
      <c r="C786" s="228">
        <f t="shared" si="37"/>
        <v>1394</v>
      </c>
      <c r="D786" s="228">
        <v>1997</v>
      </c>
      <c r="E786" s="228">
        <v>8019</v>
      </c>
      <c r="F786" s="252">
        <f t="shared" si="34"/>
        <v>15314</v>
      </c>
      <c r="G786" s="228">
        <v>23333</v>
      </c>
      <c r="H786" s="228">
        <v>4402</v>
      </c>
      <c r="I786" s="228">
        <f t="shared" si="35"/>
        <v>9395</v>
      </c>
      <c r="J786" s="228">
        <v>13797</v>
      </c>
      <c r="K786" s="228">
        <v>12059</v>
      </c>
      <c r="L786" s="228">
        <f t="shared" si="36"/>
        <v>31028</v>
      </c>
      <c r="M786" s="228">
        <v>43087</v>
      </c>
      <c r="N786" s="210">
        <v>23</v>
      </c>
    </row>
    <row r="787" spans="1:14" s="41" customFormat="1" ht="24" customHeight="1">
      <c r="A787" s="306" t="s">
        <v>376</v>
      </c>
      <c r="B787" s="283">
        <f>SUM(B784:B786)</f>
        <v>2541</v>
      </c>
      <c r="C787" s="228">
        <f t="shared" si="37"/>
        <v>7639</v>
      </c>
      <c r="D787" s="228">
        <f>SUM(D784:D786)</f>
        <v>10180</v>
      </c>
      <c r="E787" s="228">
        <f>SUM(E784:E786)</f>
        <v>22921</v>
      </c>
      <c r="F787" s="252">
        <f t="shared" si="34"/>
        <v>64327</v>
      </c>
      <c r="G787" s="228">
        <f>SUM(G784:G786)</f>
        <v>87248</v>
      </c>
      <c r="H787" s="228">
        <f>SUM(H784:H786)</f>
        <v>13290</v>
      </c>
      <c r="I787" s="228">
        <f t="shared" si="35"/>
        <v>47306</v>
      </c>
      <c r="J787" s="228">
        <f>SUM(J784:J786)</f>
        <v>60596</v>
      </c>
      <c r="K787" s="228">
        <f>SUM(K784:K786)</f>
        <v>32260</v>
      </c>
      <c r="L787" s="228">
        <f t="shared" si="36"/>
        <v>156451</v>
      </c>
      <c r="M787" s="228">
        <f>SUM(M784:M786)</f>
        <v>188711</v>
      </c>
      <c r="N787" s="210"/>
    </row>
    <row r="788" spans="1:14" s="41" customFormat="1" ht="24" customHeight="1">
      <c r="A788" s="655" t="s">
        <v>377</v>
      </c>
      <c r="B788" s="283">
        <v>487</v>
      </c>
      <c r="C788" s="228">
        <f t="shared" si="37"/>
        <v>891</v>
      </c>
      <c r="D788" s="228">
        <v>1378</v>
      </c>
      <c r="E788" s="228">
        <v>4471</v>
      </c>
      <c r="F788" s="252">
        <f t="shared" si="34"/>
        <v>11464</v>
      </c>
      <c r="G788" s="228">
        <v>15935</v>
      </c>
      <c r="H788" s="228">
        <v>3259</v>
      </c>
      <c r="I788" s="228">
        <f t="shared" si="35"/>
        <v>9184</v>
      </c>
      <c r="J788" s="228">
        <v>12443</v>
      </c>
      <c r="K788" s="228">
        <v>8445</v>
      </c>
      <c r="L788" s="228">
        <f t="shared" si="36"/>
        <v>32515</v>
      </c>
      <c r="M788" s="228">
        <v>40960</v>
      </c>
      <c r="N788" s="210">
        <v>22</v>
      </c>
    </row>
    <row r="789" spans="1:14" s="41" customFormat="1" ht="24" customHeight="1">
      <c r="A789" s="655" t="s">
        <v>378</v>
      </c>
      <c r="B789" s="283">
        <v>1183</v>
      </c>
      <c r="C789" s="228">
        <f t="shared" si="37"/>
        <v>2700</v>
      </c>
      <c r="D789" s="228">
        <v>3883</v>
      </c>
      <c r="E789" s="228">
        <v>13644</v>
      </c>
      <c r="F789" s="252">
        <f t="shared" si="34"/>
        <v>30273</v>
      </c>
      <c r="G789" s="228">
        <v>43917</v>
      </c>
      <c r="H789" s="228">
        <v>10511</v>
      </c>
      <c r="I789" s="228">
        <f t="shared" si="35"/>
        <v>19444</v>
      </c>
      <c r="J789" s="228">
        <v>29955</v>
      </c>
      <c r="K789" s="228">
        <v>26429</v>
      </c>
      <c r="L789" s="228">
        <f t="shared" si="36"/>
        <v>59889</v>
      </c>
      <c r="M789" s="228">
        <v>86318</v>
      </c>
      <c r="N789" s="210">
        <v>32</v>
      </c>
    </row>
    <row r="790" spans="1:14" s="41" customFormat="1" ht="24" customHeight="1">
      <c r="A790" s="306" t="s">
        <v>379</v>
      </c>
      <c r="B790" s="283">
        <f>SUM(B788:B789)</f>
        <v>1670</v>
      </c>
      <c r="C790" s="228">
        <f t="shared" si="37"/>
        <v>3591</v>
      </c>
      <c r="D790" s="228">
        <f>SUM(D788:D789)</f>
        <v>5261</v>
      </c>
      <c r="E790" s="228">
        <f>SUM(E788:E789)</f>
        <v>18115</v>
      </c>
      <c r="F790" s="252">
        <f t="shared" si="34"/>
        <v>41737</v>
      </c>
      <c r="G790" s="228">
        <f>SUM(G788:G789)</f>
        <v>59852</v>
      </c>
      <c r="H790" s="228">
        <f>SUM(H788:H789)</f>
        <v>13770</v>
      </c>
      <c r="I790" s="228">
        <f t="shared" si="35"/>
        <v>28628</v>
      </c>
      <c r="J790" s="228">
        <f>SUM(J788:J789)</f>
        <v>42398</v>
      </c>
      <c r="K790" s="228">
        <f>SUM(K788:K789)</f>
        <v>34874</v>
      </c>
      <c r="L790" s="228">
        <f t="shared" si="36"/>
        <v>92404</v>
      </c>
      <c r="M790" s="228">
        <f>SUM(M788:M789)</f>
        <v>127278</v>
      </c>
      <c r="N790" s="210"/>
    </row>
    <row r="791" spans="1:14" s="41" customFormat="1" ht="24" customHeight="1">
      <c r="A791" s="655" t="s">
        <v>380</v>
      </c>
      <c r="B791" s="283">
        <v>778</v>
      </c>
      <c r="C791" s="228">
        <f t="shared" si="37"/>
        <v>1566</v>
      </c>
      <c r="D791" s="228">
        <v>2344</v>
      </c>
      <c r="E791" s="228">
        <v>8711</v>
      </c>
      <c r="F791" s="252">
        <f t="shared" si="34"/>
        <v>22831</v>
      </c>
      <c r="G791" s="228">
        <v>31542</v>
      </c>
      <c r="H791" s="228">
        <v>4567</v>
      </c>
      <c r="I791" s="228">
        <f t="shared" si="35"/>
        <v>13476</v>
      </c>
      <c r="J791" s="228">
        <v>18043</v>
      </c>
      <c r="K791" s="228">
        <v>10100</v>
      </c>
      <c r="L791" s="228">
        <f t="shared" si="36"/>
        <v>38596</v>
      </c>
      <c r="M791" s="228">
        <v>48696</v>
      </c>
      <c r="N791" s="210">
        <v>27</v>
      </c>
    </row>
    <row r="792" spans="1:14" s="41" customFormat="1" ht="24" customHeight="1">
      <c r="A792" s="655" t="s">
        <v>381</v>
      </c>
      <c r="B792" s="283">
        <v>1206</v>
      </c>
      <c r="C792" s="228">
        <f t="shared" si="37"/>
        <v>2696</v>
      </c>
      <c r="D792" s="228">
        <v>3902</v>
      </c>
      <c r="E792" s="228">
        <v>17210</v>
      </c>
      <c r="F792" s="252">
        <f t="shared" si="34"/>
        <v>41211</v>
      </c>
      <c r="G792" s="228">
        <v>58421</v>
      </c>
      <c r="H792" s="228">
        <v>6700</v>
      </c>
      <c r="I792" s="228">
        <f t="shared" si="35"/>
        <v>14554</v>
      </c>
      <c r="J792" s="228">
        <v>21254</v>
      </c>
      <c r="K792" s="228">
        <v>13900</v>
      </c>
      <c r="L792" s="228">
        <f t="shared" si="36"/>
        <v>59577</v>
      </c>
      <c r="M792" s="228">
        <v>73477</v>
      </c>
      <c r="N792" s="210">
        <v>40</v>
      </c>
    </row>
    <row r="793" spans="1:14" s="41" customFormat="1" ht="24" customHeight="1">
      <c r="A793" s="306" t="s">
        <v>382</v>
      </c>
      <c r="B793" s="283">
        <f>SUM(B791:B792)</f>
        <v>1984</v>
      </c>
      <c r="C793" s="228">
        <f t="shared" si="37"/>
        <v>4262</v>
      </c>
      <c r="D793" s="228">
        <f>SUM(D791:D792)</f>
        <v>6246</v>
      </c>
      <c r="E793" s="228">
        <f>SUM(E791:E792)</f>
        <v>25921</v>
      </c>
      <c r="F793" s="252">
        <f t="shared" si="34"/>
        <v>64042</v>
      </c>
      <c r="G793" s="228">
        <f>SUM(G791:G792)</f>
        <v>89963</v>
      </c>
      <c r="H793" s="228">
        <f>SUM(H791:H792)</f>
        <v>11267</v>
      </c>
      <c r="I793" s="228">
        <f t="shared" si="35"/>
        <v>28030</v>
      </c>
      <c r="J793" s="228">
        <f>SUM(J791:J792)</f>
        <v>39297</v>
      </c>
      <c r="K793" s="228">
        <f>SUM(K791:K792)</f>
        <v>24000</v>
      </c>
      <c r="L793" s="228">
        <f t="shared" si="36"/>
        <v>98173</v>
      </c>
      <c r="M793" s="228">
        <f>SUM(M791:M792)</f>
        <v>122173</v>
      </c>
      <c r="N793" s="210"/>
    </row>
    <row r="794" spans="1:14" s="41" customFormat="1" ht="24" customHeight="1">
      <c r="A794" s="655" t="s">
        <v>383</v>
      </c>
      <c r="B794" s="283">
        <v>437</v>
      </c>
      <c r="C794" s="228">
        <f t="shared" si="37"/>
        <v>833</v>
      </c>
      <c r="D794" s="228">
        <v>1270</v>
      </c>
      <c r="E794" s="228">
        <v>7133</v>
      </c>
      <c r="F794" s="252">
        <f t="shared" si="34"/>
        <v>8529</v>
      </c>
      <c r="G794" s="228">
        <v>15662</v>
      </c>
      <c r="H794" s="228">
        <v>3995</v>
      </c>
      <c r="I794" s="228">
        <f t="shared" si="35"/>
        <v>6268</v>
      </c>
      <c r="J794" s="228">
        <v>10263</v>
      </c>
      <c r="K794" s="228">
        <v>9770</v>
      </c>
      <c r="L794" s="228">
        <f t="shared" si="36"/>
        <v>20571</v>
      </c>
      <c r="M794" s="228">
        <v>30341</v>
      </c>
      <c r="N794" s="210">
        <v>28</v>
      </c>
    </row>
    <row r="795" spans="1:14" s="41" customFormat="1" ht="24" customHeight="1">
      <c r="A795" s="655" t="s">
        <v>384</v>
      </c>
      <c r="B795" s="283">
        <v>407</v>
      </c>
      <c r="C795" s="228">
        <f t="shared" si="37"/>
        <v>553</v>
      </c>
      <c r="D795" s="228">
        <v>960</v>
      </c>
      <c r="E795" s="228">
        <v>5308</v>
      </c>
      <c r="F795" s="252">
        <f t="shared" si="34"/>
        <v>8323</v>
      </c>
      <c r="G795" s="228">
        <v>13631</v>
      </c>
      <c r="H795" s="228">
        <v>3347</v>
      </c>
      <c r="I795" s="228">
        <f t="shared" si="35"/>
        <v>6125</v>
      </c>
      <c r="J795" s="228">
        <v>9472</v>
      </c>
      <c r="K795" s="228">
        <v>6185</v>
      </c>
      <c r="L795" s="228">
        <f t="shared" si="36"/>
        <v>19493</v>
      </c>
      <c r="M795" s="228">
        <v>25678</v>
      </c>
      <c r="N795" s="210">
        <v>25</v>
      </c>
    </row>
    <row r="796" spans="1:14" s="41" customFormat="1" ht="24" customHeight="1">
      <c r="A796" s="655" t="s">
        <v>385</v>
      </c>
      <c r="B796" s="283">
        <v>1769</v>
      </c>
      <c r="C796" s="228">
        <f t="shared" si="37"/>
        <v>5499</v>
      </c>
      <c r="D796" s="228">
        <v>7268</v>
      </c>
      <c r="E796" s="228">
        <v>36670</v>
      </c>
      <c r="F796" s="252">
        <f t="shared" si="34"/>
        <v>96170</v>
      </c>
      <c r="G796" s="228">
        <v>132840</v>
      </c>
      <c r="H796" s="228">
        <v>14720</v>
      </c>
      <c r="I796" s="228">
        <f t="shared" si="35"/>
        <v>48489</v>
      </c>
      <c r="J796" s="228">
        <v>63209</v>
      </c>
      <c r="K796" s="228">
        <v>35246</v>
      </c>
      <c r="L796" s="228">
        <f t="shared" si="36"/>
        <v>145462</v>
      </c>
      <c r="M796" s="228">
        <v>180708</v>
      </c>
      <c r="N796" s="210">
        <v>119</v>
      </c>
    </row>
    <row r="797" spans="1:14" s="41" customFormat="1" ht="24" customHeight="1">
      <c r="A797" s="306" t="s">
        <v>386</v>
      </c>
      <c r="B797" s="283">
        <f>SUM(B794:B796)</f>
        <v>2613</v>
      </c>
      <c r="C797" s="228">
        <f t="shared" si="37"/>
        <v>6885</v>
      </c>
      <c r="D797" s="228">
        <f>SUM(D794:D796)</f>
        <v>9498</v>
      </c>
      <c r="E797" s="228">
        <f>SUM(E794:E796)</f>
        <v>49111</v>
      </c>
      <c r="F797" s="252">
        <f t="shared" si="34"/>
        <v>113022</v>
      </c>
      <c r="G797" s="228">
        <f>SUM(G794:G796)</f>
        <v>162133</v>
      </c>
      <c r="H797" s="228">
        <f>SUM(H794:H796)</f>
        <v>22062</v>
      </c>
      <c r="I797" s="228">
        <f t="shared" si="35"/>
        <v>60882</v>
      </c>
      <c r="J797" s="228">
        <f>SUM(J794:J796)</f>
        <v>82944</v>
      </c>
      <c r="K797" s="228">
        <f>SUM(K794:K796)</f>
        <v>51201</v>
      </c>
      <c r="L797" s="228">
        <f t="shared" si="36"/>
        <v>185526</v>
      </c>
      <c r="M797" s="228">
        <f>SUM(M794:M796)</f>
        <v>236727</v>
      </c>
      <c r="N797" s="210"/>
    </row>
    <row r="798" spans="1:14" s="41" customFormat="1" ht="24" customHeight="1">
      <c r="A798" s="655" t="s">
        <v>387</v>
      </c>
      <c r="B798" s="283">
        <v>893</v>
      </c>
      <c r="C798" s="228">
        <f t="shared" si="37"/>
        <v>3033</v>
      </c>
      <c r="D798" s="228">
        <v>3926</v>
      </c>
      <c r="E798" s="228">
        <v>12912</v>
      </c>
      <c r="F798" s="252">
        <f t="shared" si="34"/>
        <v>43922</v>
      </c>
      <c r="G798" s="228">
        <v>56834</v>
      </c>
      <c r="H798" s="228">
        <v>7803</v>
      </c>
      <c r="I798" s="228">
        <f t="shared" si="35"/>
        <v>26348</v>
      </c>
      <c r="J798" s="228">
        <v>34151</v>
      </c>
      <c r="K798" s="228">
        <v>18071</v>
      </c>
      <c r="L798" s="228">
        <f t="shared" si="36"/>
        <v>78949</v>
      </c>
      <c r="M798" s="228">
        <v>97020</v>
      </c>
      <c r="N798" s="210">
        <v>79</v>
      </c>
    </row>
    <row r="799" spans="1:14" s="41" customFormat="1" ht="24" customHeight="1">
      <c r="A799" s="654" t="s">
        <v>388</v>
      </c>
      <c r="B799" s="283">
        <v>631</v>
      </c>
      <c r="C799" s="228">
        <f t="shared" si="37"/>
        <v>1031</v>
      </c>
      <c r="D799" s="228">
        <v>1662</v>
      </c>
      <c r="E799" s="228">
        <v>5748</v>
      </c>
      <c r="F799" s="252">
        <f t="shared" si="34"/>
        <v>8160</v>
      </c>
      <c r="G799" s="622">
        <v>13908</v>
      </c>
      <c r="H799" s="228">
        <v>4135</v>
      </c>
      <c r="I799" s="228">
        <f t="shared" si="35"/>
        <v>8669</v>
      </c>
      <c r="J799" s="228">
        <v>12804</v>
      </c>
      <c r="K799" s="228">
        <v>9947</v>
      </c>
      <c r="L799" s="228">
        <f t="shared" si="36"/>
        <v>32211</v>
      </c>
      <c r="M799" s="228">
        <v>42158</v>
      </c>
      <c r="N799" s="210">
        <v>40</v>
      </c>
    </row>
    <row r="800" spans="1:14" s="41" customFormat="1" ht="24" customHeight="1">
      <c r="A800" s="306" t="s">
        <v>389</v>
      </c>
      <c r="B800" s="283">
        <f>SUM(B798:B799)</f>
        <v>1524</v>
      </c>
      <c r="C800" s="228">
        <f t="shared" si="37"/>
        <v>4064</v>
      </c>
      <c r="D800" s="228">
        <f>SUM(D798:D799)</f>
        <v>5588</v>
      </c>
      <c r="E800" s="228">
        <f>SUM(E798:E799)</f>
        <v>18660</v>
      </c>
      <c r="F800" s="252">
        <f aca="true" t="shared" si="38" ref="F800:F813">SUM(G800-E800)</f>
        <v>52082</v>
      </c>
      <c r="G800" s="228">
        <f>SUM(G798:G799)</f>
        <v>70742</v>
      </c>
      <c r="H800" s="228">
        <f>SUM(H798:H799)</f>
        <v>11938</v>
      </c>
      <c r="I800" s="228">
        <f aca="true" t="shared" si="39" ref="I800:I813">SUM(J800-H800)</f>
        <v>35017</v>
      </c>
      <c r="J800" s="228">
        <f>SUM(J798:J799)</f>
        <v>46955</v>
      </c>
      <c r="K800" s="228">
        <f>SUM(K798:K799)</f>
        <v>28018</v>
      </c>
      <c r="L800" s="228">
        <f aca="true" t="shared" si="40" ref="L800:L813">SUM(M800-K800)</f>
        <v>111160</v>
      </c>
      <c r="M800" s="228">
        <f>SUM(M798:M799)</f>
        <v>139178</v>
      </c>
      <c r="N800" s="210"/>
    </row>
    <row r="801" spans="1:14" s="41" customFormat="1" ht="24" customHeight="1">
      <c r="A801" s="655" t="s">
        <v>390</v>
      </c>
      <c r="B801" s="283">
        <v>814</v>
      </c>
      <c r="C801" s="228">
        <f aca="true" t="shared" si="41" ref="C801:C813">D801-B801</f>
        <v>2668</v>
      </c>
      <c r="D801" s="228">
        <v>3482</v>
      </c>
      <c r="E801" s="228">
        <v>12237</v>
      </c>
      <c r="F801" s="252">
        <f t="shared" si="38"/>
        <v>31789</v>
      </c>
      <c r="G801" s="228">
        <v>44026</v>
      </c>
      <c r="H801" s="228">
        <v>8070</v>
      </c>
      <c r="I801" s="228">
        <f t="shared" si="39"/>
        <v>25953</v>
      </c>
      <c r="J801" s="228">
        <v>34023</v>
      </c>
      <c r="K801" s="228">
        <v>16650</v>
      </c>
      <c r="L801" s="228">
        <f t="shared" si="40"/>
        <v>81218</v>
      </c>
      <c r="M801" s="228">
        <v>97868</v>
      </c>
      <c r="N801" s="210">
        <v>59</v>
      </c>
    </row>
    <row r="802" spans="1:14" s="41" customFormat="1" ht="24" customHeight="1">
      <c r="A802" s="655" t="s">
        <v>391</v>
      </c>
      <c r="B802" s="283">
        <v>340</v>
      </c>
      <c r="C802" s="228">
        <f t="shared" si="41"/>
        <v>750</v>
      </c>
      <c r="D802" s="228">
        <v>1090</v>
      </c>
      <c r="E802" s="228">
        <v>4593</v>
      </c>
      <c r="F802" s="252">
        <f t="shared" si="38"/>
        <v>7005</v>
      </c>
      <c r="G802" s="228">
        <v>11598</v>
      </c>
      <c r="H802" s="228">
        <v>2694</v>
      </c>
      <c r="I802" s="228">
        <f t="shared" si="39"/>
        <v>6023</v>
      </c>
      <c r="J802" s="228">
        <v>8717</v>
      </c>
      <c r="K802" s="228">
        <v>5324</v>
      </c>
      <c r="L802" s="228">
        <f t="shared" si="40"/>
        <v>20555</v>
      </c>
      <c r="M802" s="228">
        <v>25879</v>
      </c>
      <c r="N802" s="210">
        <v>29</v>
      </c>
    </row>
    <row r="803" spans="1:14" s="41" customFormat="1" ht="24" customHeight="1">
      <c r="A803" s="306" t="s">
        <v>392</v>
      </c>
      <c r="B803" s="283">
        <f>SUM(B801:B802)</f>
        <v>1154</v>
      </c>
      <c r="C803" s="228">
        <f t="shared" si="41"/>
        <v>3418</v>
      </c>
      <c r="D803" s="228">
        <f>SUM(D801:D802)</f>
        <v>4572</v>
      </c>
      <c r="E803" s="228">
        <f>SUM(E801:E802)</f>
        <v>16830</v>
      </c>
      <c r="F803" s="252">
        <f t="shared" si="38"/>
        <v>38794</v>
      </c>
      <c r="G803" s="228">
        <f>SUM(G801:G802)</f>
        <v>55624</v>
      </c>
      <c r="H803" s="228">
        <f>SUM(H801:H802)</f>
        <v>10764</v>
      </c>
      <c r="I803" s="228">
        <f t="shared" si="39"/>
        <v>31976</v>
      </c>
      <c r="J803" s="228">
        <f>SUM(J801:J802)</f>
        <v>42740</v>
      </c>
      <c r="K803" s="228">
        <f>SUM(K801:K802)</f>
        <v>21974</v>
      </c>
      <c r="L803" s="228">
        <f t="shared" si="40"/>
        <v>101773</v>
      </c>
      <c r="M803" s="228">
        <f>SUM(M801:M802)</f>
        <v>123747</v>
      </c>
      <c r="N803" s="210"/>
    </row>
    <row r="804" spans="1:14" s="41" customFormat="1" ht="24" customHeight="1">
      <c r="A804" s="655" t="s">
        <v>393</v>
      </c>
      <c r="B804" s="283">
        <v>481</v>
      </c>
      <c r="C804" s="228">
        <f t="shared" si="41"/>
        <v>1232</v>
      </c>
      <c r="D804" s="228">
        <v>1713</v>
      </c>
      <c r="E804" s="228">
        <v>8988</v>
      </c>
      <c r="F804" s="252">
        <f t="shared" si="38"/>
        <v>17966</v>
      </c>
      <c r="G804" s="228">
        <v>26954</v>
      </c>
      <c r="H804" s="228">
        <v>3913</v>
      </c>
      <c r="I804" s="228">
        <f t="shared" si="39"/>
        <v>12107</v>
      </c>
      <c r="J804" s="228">
        <v>16020</v>
      </c>
      <c r="K804" s="228">
        <v>8817</v>
      </c>
      <c r="L804" s="228">
        <f t="shared" si="40"/>
        <v>40597</v>
      </c>
      <c r="M804" s="228">
        <v>49414</v>
      </c>
      <c r="N804" s="210">
        <v>61</v>
      </c>
    </row>
    <row r="805" spans="1:14" s="41" customFormat="1" ht="24" customHeight="1">
      <c r="A805" s="655" t="s">
        <v>394</v>
      </c>
      <c r="B805" s="283">
        <v>337</v>
      </c>
      <c r="C805" s="228">
        <f t="shared" si="41"/>
        <v>649</v>
      </c>
      <c r="D805" s="228">
        <v>986</v>
      </c>
      <c r="E805" s="228">
        <v>3399</v>
      </c>
      <c r="F805" s="252">
        <f t="shared" si="38"/>
        <v>5987</v>
      </c>
      <c r="G805" s="228">
        <v>9386</v>
      </c>
      <c r="H805" s="228">
        <v>2274</v>
      </c>
      <c r="I805" s="228">
        <f t="shared" si="39"/>
        <v>6855</v>
      </c>
      <c r="J805" s="228">
        <v>9129</v>
      </c>
      <c r="K805" s="228">
        <v>4443</v>
      </c>
      <c r="L805" s="228">
        <f t="shared" si="40"/>
        <v>23008</v>
      </c>
      <c r="M805" s="228">
        <v>27451</v>
      </c>
      <c r="N805" s="210">
        <v>35</v>
      </c>
    </row>
    <row r="806" spans="1:14" s="41" customFormat="1" ht="24" customHeight="1">
      <c r="A806" s="654" t="s">
        <v>395</v>
      </c>
      <c r="B806" s="283">
        <v>299</v>
      </c>
      <c r="C806" s="228">
        <f t="shared" si="41"/>
        <v>359</v>
      </c>
      <c r="D806" s="228">
        <v>658</v>
      </c>
      <c r="E806" s="228">
        <v>5974</v>
      </c>
      <c r="F806" s="252">
        <f t="shared" si="38"/>
        <v>8900</v>
      </c>
      <c r="G806" s="622">
        <v>14874</v>
      </c>
      <c r="H806" s="228">
        <v>3405</v>
      </c>
      <c r="I806" s="228">
        <f t="shared" si="39"/>
        <v>4816</v>
      </c>
      <c r="J806" s="228">
        <v>8221</v>
      </c>
      <c r="K806" s="228">
        <v>4780</v>
      </c>
      <c r="L806" s="228">
        <f t="shared" si="40"/>
        <v>10912</v>
      </c>
      <c r="M806" s="228">
        <v>15692</v>
      </c>
      <c r="N806" s="210">
        <v>44</v>
      </c>
    </row>
    <row r="807" spans="1:14" s="41" customFormat="1" ht="24" customHeight="1">
      <c r="A807" s="655" t="s">
        <v>396</v>
      </c>
      <c r="B807" s="283">
        <v>371</v>
      </c>
      <c r="C807" s="228">
        <f t="shared" si="41"/>
        <v>732</v>
      </c>
      <c r="D807" s="228">
        <v>1103</v>
      </c>
      <c r="E807" s="228">
        <v>5964</v>
      </c>
      <c r="F807" s="252">
        <f t="shared" si="38"/>
        <v>9784</v>
      </c>
      <c r="G807" s="228">
        <v>15748</v>
      </c>
      <c r="H807" s="228">
        <v>3518</v>
      </c>
      <c r="I807" s="228">
        <f t="shared" si="39"/>
        <v>8199</v>
      </c>
      <c r="J807" s="228">
        <v>11717</v>
      </c>
      <c r="K807" s="228">
        <v>7928</v>
      </c>
      <c r="L807" s="228">
        <f t="shared" si="40"/>
        <v>27885</v>
      </c>
      <c r="M807" s="228">
        <v>35813</v>
      </c>
      <c r="N807" s="210">
        <v>39</v>
      </c>
    </row>
    <row r="808" spans="1:14" s="41" customFormat="1" ht="24" customHeight="1">
      <c r="A808" s="306" t="s">
        <v>397</v>
      </c>
      <c r="B808" s="283">
        <f>SUM(B804:B807)</f>
        <v>1488</v>
      </c>
      <c r="C808" s="228">
        <f t="shared" si="41"/>
        <v>2972</v>
      </c>
      <c r="D808" s="228">
        <f>SUM(D804:D807)</f>
        <v>4460</v>
      </c>
      <c r="E808" s="228">
        <f>SUM(E804:E807)</f>
        <v>24325</v>
      </c>
      <c r="F808" s="252">
        <f t="shared" si="38"/>
        <v>42637</v>
      </c>
      <c r="G808" s="228">
        <f>SUM(G804:G807)</f>
        <v>66962</v>
      </c>
      <c r="H808" s="228">
        <f>SUM(H804:H807)</f>
        <v>13110</v>
      </c>
      <c r="I808" s="228">
        <f t="shared" si="39"/>
        <v>31977</v>
      </c>
      <c r="J808" s="228">
        <f>SUM(J804:J807)</f>
        <v>45087</v>
      </c>
      <c r="K808" s="228">
        <f>SUM(K804:K807)</f>
        <v>25968</v>
      </c>
      <c r="L808" s="228">
        <f t="shared" si="40"/>
        <v>102402</v>
      </c>
      <c r="M808" s="228">
        <f>SUM(M804:M807)</f>
        <v>128370</v>
      </c>
      <c r="N808" s="210"/>
    </row>
    <row r="809" spans="1:14" s="41" customFormat="1" ht="24" customHeight="1">
      <c r="A809" s="655" t="s">
        <v>398</v>
      </c>
      <c r="B809" s="283">
        <v>418</v>
      </c>
      <c r="C809" s="228">
        <f t="shared" si="41"/>
        <v>1194</v>
      </c>
      <c r="D809" s="228">
        <v>1612</v>
      </c>
      <c r="E809" s="228">
        <v>3121</v>
      </c>
      <c r="F809" s="252">
        <f t="shared" si="38"/>
        <v>5579</v>
      </c>
      <c r="G809" s="228">
        <v>8700</v>
      </c>
      <c r="H809" s="228">
        <v>1692</v>
      </c>
      <c r="I809" s="228">
        <f t="shared" si="39"/>
        <v>4358</v>
      </c>
      <c r="J809" s="228">
        <v>6050</v>
      </c>
      <c r="K809" s="228">
        <v>4316</v>
      </c>
      <c r="L809" s="228">
        <f t="shared" si="40"/>
        <v>15889</v>
      </c>
      <c r="M809" s="228">
        <v>20205</v>
      </c>
      <c r="N809" s="210">
        <v>24</v>
      </c>
    </row>
    <row r="810" spans="1:14" s="41" customFormat="1" ht="24" customHeight="1">
      <c r="A810" s="654" t="s">
        <v>399</v>
      </c>
      <c r="B810" s="283">
        <v>172</v>
      </c>
      <c r="C810" s="228">
        <f t="shared" si="41"/>
        <v>457</v>
      </c>
      <c r="D810" s="228">
        <v>629</v>
      </c>
      <c r="E810" s="228">
        <v>1296</v>
      </c>
      <c r="F810" s="252">
        <f t="shared" si="38"/>
        <v>2548</v>
      </c>
      <c r="G810" s="622">
        <v>3844</v>
      </c>
      <c r="H810" s="228">
        <v>891</v>
      </c>
      <c r="I810" s="228">
        <f t="shared" si="39"/>
        <v>2755</v>
      </c>
      <c r="J810" s="228">
        <v>3646</v>
      </c>
      <c r="K810" s="228">
        <v>1720</v>
      </c>
      <c r="L810" s="228">
        <f t="shared" si="40"/>
        <v>4550</v>
      </c>
      <c r="M810" s="228">
        <v>6270</v>
      </c>
      <c r="N810" s="210">
        <v>34</v>
      </c>
    </row>
    <row r="811" spans="1:14" s="41" customFormat="1" ht="24" customHeight="1">
      <c r="A811" s="655" t="s">
        <v>400</v>
      </c>
      <c r="B811" s="283">
        <v>633</v>
      </c>
      <c r="C811" s="228">
        <f t="shared" si="41"/>
        <v>1776</v>
      </c>
      <c r="D811" s="228">
        <v>2409</v>
      </c>
      <c r="E811" s="228">
        <v>10312</v>
      </c>
      <c r="F811" s="252">
        <f t="shared" si="38"/>
        <v>22570</v>
      </c>
      <c r="G811" s="228">
        <v>32882</v>
      </c>
      <c r="H811" s="228">
        <v>4245</v>
      </c>
      <c r="I811" s="228">
        <f t="shared" si="39"/>
        <v>12274</v>
      </c>
      <c r="J811" s="228">
        <v>16519</v>
      </c>
      <c r="K811" s="228">
        <v>8282</v>
      </c>
      <c r="L811" s="228">
        <f t="shared" si="40"/>
        <v>34232</v>
      </c>
      <c r="M811" s="228">
        <v>42514</v>
      </c>
      <c r="N811" s="210">
        <v>12</v>
      </c>
    </row>
    <row r="812" spans="1:14" s="41" customFormat="1" ht="24" customHeight="1">
      <c r="A812" s="306" t="s">
        <v>401</v>
      </c>
      <c r="B812" s="283">
        <f>SUM(B809:B811)</f>
        <v>1223</v>
      </c>
      <c r="C812" s="228">
        <f t="shared" si="41"/>
        <v>3427</v>
      </c>
      <c r="D812" s="228">
        <f>SUM(D809:D811)</f>
        <v>4650</v>
      </c>
      <c r="E812" s="228">
        <f>SUM(E809:E811)</f>
        <v>14729</v>
      </c>
      <c r="F812" s="252">
        <f t="shared" si="38"/>
        <v>30697</v>
      </c>
      <c r="G812" s="228">
        <f>SUM(G809:G811)</f>
        <v>45426</v>
      </c>
      <c r="H812" s="228">
        <f>SUM(H809:H811)</f>
        <v>6828</v>
      </c>
      <c r="I812" s="228">
        <f t="shared" si="39"/>
        <v>19387</v>
      </c>
      <c r="J812" s="228">
        <f>SUM(J809:J811)</f>
        <v>26215</v>
      </c>
      <c r="K812" s="228">
        <f>SUM(K809:K811)</f>
        <v>14318</v>
      </c>
      <c r="L812" s="228">
        <f t="shared" si="40"/>
        <v>54671</v>
      </c>
      <c r="M812" s="228">
        <f>SUM(M809:M811)</f>
        <v>68989</v>
      </c>
      <c r="N812" s="210"/>
    </row>
    <row r="813" spans="1:14" s="41" customFormat="1" ht="24" customHeight="1">
      <c r="A813" s="306" t="s">
        <v>410</v>
      </c>
      <c r="B813" s="283">
        <v>854</v>
      </c>
      <c r="C813" s="228">
        <f t="shared" si="41"/>
        <v>801</v>
      </c>
      <c r="D813" s="228">
        <v>1655</v>
      </c>
      <c r="E813" s="228">
        <v>10549</v>
      </c>
      <c r="F813" s="252">
        <f t="shared" si="38"/>
        <v>14428</v>
      </c>
      <c r="G813" s="228">
        <v>24977</v>
      </c>
      <c r="H813" s="228">
        <v>4782</v>
      </c>
      <c r="I813" s="228">
        <f t="shared" si="39"/>
        <v>8575</v>
      </c>
      <c r="J813" s="228">
        <v>13357</v>
      </c>
      <c r="K813" s="228">
        <v>7750</v>
      </c>
      <c r="L813" s="228">
        <f t="shared" si="40"/>
        <v>28027</v>
      </c>
      <c r="M813" s="228">
        <v>35777</v>
      </c>
      <c r="N813" s="210">
        <v>46</v>
      </c>
    </row>
    <row r="814" spans="1:14" s="41" customFormat="1" ht="24" customHeight="1">
      <c r="A814" s="306" t="s">
        <v>402</v>
      </c>
      <c r="B814" s="648">
        <f aca="true" t="shared" si="42" ref="B814:M814">SUM(B737+B742+B747+B751+B752+B755+B758+B759+B763+B766+B771+B772+B779+B783+B787+B790+B793+B797+B800+B803+B808+B812+B813)</f>
        <v>38590</v>
      </c>
      <c r="C814" s="623">
        <f t="shared" si="42"/>
        <v>115605</v>
      </c>
      <c r="D814" s="623">
        <f t="shared" si="42"/>
        <v>154195</v>
      </c>
      <c r="E814" s="623">
        <f t="shared" si="42"/>
        <v>488518</v>
      </c>
      <c r="F814" s="624">
        <f t="shared" si="42"/>
        <v>1311420</v>
      </c>
      <c r="G814" s="623">
        <f t="shared" si="42"/>
        <v>1799938</v>
      </c>
      <c r="H814" s="623">
        <f t="shared" si="42"/>
        <v>256919</v>
      </c>
      <c r="I814" s="623">
        <f t="shared" si="42"/>
        <v>881158</v>
      </c>
      <c r="J814" s="623">
        <f t="shared" si="42"/>
        <v>1138077</v>
      </c>
      <c r="K814" s="623">
        <f t="shared" si="42"/>
        <v>615717</v>
      </c>
      <c r="L814" s="623">
        <f t="shared" si="42"/>
        <v>2829532</v>
      </c>
      <c r="M814" s="623">
        <f t="shared" si="42"/>
        <v>3445249</v>
      </c>
      <c r="N814" s="631"/>
    </row>
    <row r="815" spans="1:14" s="41" customFormat="1" ht="24" customHeight="1">
      <c r="A815" s="306" t="s">
        <v>403</v>
      </c>
      <c r="B815" s="283">
        <v>2695</v>
      </c>
      <c r="C815" s="228">
        <f>SUM(D815-B815)</f>
        <v>75726</v>
      </c>
      <c r="D815" s="228">
        <v>78421</v>
      </c>
      <c r="E815" s="228">
        <v>19127</v>
      </c>
      <c r="F815" s="252">
        <f>SUM(G815-E815)</f>
        <v>1153720</v>
      </c>
      <c r="G815" s="228">
        <v>1172847</v>
      </c>
      <c r="H815" s="228">
        <v>24700</v>
      </c>
      <c r="I815" s="228">
        <f>SUM(J815-H815)</f>
        <v>540433</v>
      </c>
      <c r="J815" s="228">
        <v>565133</v>
      </c>
      <c r="K815" s="228">
        <v>66952</v>
      </c>
      <c r="L815" s="228">
        <f>SUM(M815-K815)</f>
        <v>1231174</v>
      </c>
      <c r="M815" s="228">
        <v>1298126</v>
      </c>
      <c r="N815" s="210">
        <v>1573</v>
      </c>
    </row>
    <row r="816" spans="1:14" s="41" customFormat="1" ht="24" customHeight="1" thickBot="1">
      <c r="A816" s="656" t="s">
        <v>404</v>
      </c>
      <c r="B816" s="648">
        <f>SUM(B814:B815)</f>
        <v>41285</v>
      </c>
      <c r="C816" s="623">
        <f aca="true" t="shared" si="43" ref="C816:K816">SUM(C814:C815)</f>
        <v>191331</v>
      </c>
      <c r="D816" s="623">
        <f t="shared" si="43"/>
        <v>232616</v>
      </c>
      <c r="E816" s="623">
        <f t="shared" si="43"/>
        <v>507645</v>
      </c>
      <c r="F816" s="624">
        <f t="shared" si="43"/>
        <v>2465140</v>
      </c>
      <c r="G816" s="623">
        <f t="shared" si="43"/>
        <v>2972785</v>
      </c>
      <c r="H816" s="623">
        <f t="shared" si="43"/>
        <v>281619</v>
      </c>
      <c r="I816" s="623">
        <f t="shared" si="43"/>
        <v>1421591</v>
      </c>
      <c r="J816" s="623">
        <f t="shared" si="43"/>
        <v>1703210</v>
      </c>
      <c r="K816" s="623">
        <f t="shared" si="43"/>
        <v>682669</v>
      </c>
      <c r="L816" s="623">
        <f>SUM(L814:L815)</f>
        <v>4060706</v>
      </c>
      <c r="M816" s="623">
        <f>SUM(M814:M815)</f>
        <v>4743375</v>
      </c>
      <c r="N816" s="631"/>
    </row>
    <row r="817" spans="1:14" s="41" customFormat="1" ht="24" customHeight="1" thickBot="1">
      <c r="A817" s="649" t="s">
        <v>405</v>
      </c>
      <c r="B817" s="632"/>
      <c r="C817" s="632"/>
      <c r="D817" s="632"/>
      <c r="E817" s="632"/>
      <c r="F817" s="243"/>
      <c r="G817" s="243"/>
      <c r="H817" s="243"/>
      <c r="I817" s="243"/>
      <c r="J817" s="243"/>
      <c r="K817" s="243"/>
      <c r="L817" s="243"/>
      <c r="M817" s="243"/>
      <c r="N817" s="633">
        <v>4301</v>
      </c>
    </row>
    <row r="818" ht="24" customHeight="1" thickBot="1"/>
    <row r="819" spans="1:9" ht="49.5" customHeight="1">
      <c r="A819" s="660" t="s">
        <v>448</v>
      </c>
      <c r="B819" s="657" t="s">
        <v>412</v>
      </c>
      <c r="C819" s="658"/>
      <c r="D819" s="658"/>
      <c r="E819" s="593" t="s">
        <v>413</v>
      </c>
      <c r="F819" s="592" t="s">
        <v>414</v>
      </c>
      <c r="G819" s="594"/>
      <c r="H819" s="594"/>
      <c r="I819" s="595" t="s">
        <v>415</v>
      </c>
    </row>
    <row r="820" spans="1:9" ht="24" customHeight="1" thickBot="1">
      <c r="A820" s="596"/>
      <c r="B820" s="597" t="s">
        <v>416</v>
      </c>
      <c r="C820" s="590" t="s">
        <v>321</v>
      </c>
      <c r="D820" s="659" t="s">
        <v>404</v>
      </c>
      <c r="E820" s="599"/>
      <c r="F820" s="590" t="s">
        <v>417</v>
      </c>
      <c r="G820" s="590" t="s">
        <v>418</v>
      </c>
      <c r="H820" s="598" t="s">
        <v>404</v>
      </c>
      <c r="I820" s="600"/>
    </row>
    <row r="821" spans="1:9" ht="24" customHeight="1">
      <c r="A821" s="601" t="s">
        <v>419</v>
      </c>
      <c r="B821" s="245">
        <v>8819</v>
      </c>
      <c r="C821" s="225">
        <v>20791</v>
      </c>
      <c r="D821" s="225">
        <v>29610</v>
      </c>
      <c r="E821" s="225">
        <v>1291</v>
      </c>
      <c r="F821" s="225">
        <v>4397</v>
      </c>
      <c r="G821" s="225">
        <v>14839</v>
      </c>
      <c r="H821" s="225">
        <v>19236</v>
      </c>
      <c r="I821" s="602">
        <v>48846</v>
      </c>
    </row>
    <row r="822" spans="1:9" ht="24" customHeight="1">
      <c r="A822" s="601" t="s">
        <v>330</v>
      </c>
      <c r="B822" s="245">
        <v>2392</v>
      </c>
      <c r="C822" s="225">
        <v>5613</v>
      </c>
      <c r="D822" s="225">
        <v>8005</v>
      </c>
      <c r="E822" s="225">
        <v>44</v>
      </c>
      <c r="F822" s="225">
        <v>1284</v>
      </c>
      <c r="G822" s="225">
        <v>5868</v>
      </c>
      <c r="H822" s="225">
        <v>7152</v>
      </c>
      <c r="I822" s="602">
        <v>15157</v>
      </c>
    </row>
    <row r="823" spans="1:9" ht="24" customHeight="1">
      <c r="A823" s="601" t="s">
        <v>333</v>
      </c>
      <c r="B823" s="245">
        <v>18670</v>
      </c>
      <c r="C823" s="225">
        <v>30466</v>
      </c>
      <c r="D823" s="225">
        <v>49136</v>
      </c>
      <c r="E823" s="225">
        <v>905</v>
      </c>
      <c r="F823" s="225">
        <v>7831</v>
      </c>
      <c r="G823" s="225">
        <v>18807</v>
      </c>
      <c r="H823" s="225">
        <v>26638</v>
      </c>
      <c r="I823" s="602">
        <v>75774</v>
      </c>
    </row>
    <row r="824" spans="1:9" ht="24" customHeight="1">
      <c r="A824" s="601" t="s">
        <v>420</v>
      </c>
      <c r="B824" s="245">
        <v>21062</v>
      </c>
      <c r="C824" s="225">
        <v>36079</v>
      </c>
      <c r="D824" s="225">
        <v>57141</v>
      </c>
      <c r="E824" s="225">
        <v>949</v>
      </c>
      <c r="F824" s="225">
        <v>9115</v>
      </c>
      <c r="G824" s="225">
        <v>24675</v>
      </c>
      <c r="H824" s="225">
        <v>33790</v>
      </c>
      <c r="I824" s="602">
        <v>90931</v>
      </c>
    </row>
    <row r="825" spans="1:9" ht="24" customHeight="1">
      <c r="A825" s="601" t="s">
        <v>336</v>
      </c>
      <c r="B825" s="245">
        <v>7283</v>
      </c>
      <c r="C825" s="225">
        <v>12013</v>
      </c>
      <c r="D825" s="225">
        <v>19296</v>
      </c>
      <c r="E825" s="225">
        <v>101</v>
      </c>
      <c r="F825" s="225">
        <v>1936</v>
      </c>
      <c r="G825" s="225">
        <v>2636</v>
      </c>
      <c r="H825" s="225">
        <v>4572</v>
      </c>
      <c r="I825" s="602">
        <v>23868</v>
      </c>
    </row>
    <row r="826" spans="1:9" ht="24" customHeight="1">
      <c r="A826" s="601" t="s">
        <v>337</v>
      </c>
      <c r="B826" s="245">
        <v>11240</v>
      </c>
      <c r="C826" s="225">
        <v>16477</v>
      </c>
      <c r="D826" s="225">
        <v>27717</v>
      </c>
      <c r="E826" s="225">
        <v>2356</v>
      </c>
      <c r="F826" s="225">
        <v>6670</v>
      </c>
      <c r="G826" s="225">
        <v>8074</v>
      </c>
      <c r="H826" s="225">
        <v>14744</v>
      </c>
      <c r="I826" s="602">
        <v>42461</v>
      </c>
    </row>
    <row r="827" spans="1:9" ht="24" customHeight="1">
      <c r="A827" s="601" t="s">
        <v>338</v>
      </c>
      <c r="B827" s="245">
        <v>13044</v>
      </c>
      <c r="C827" s="225">
        <v>14262</v>
      </c>
      <c r="D827" s="225">
        <v>27306</v>
      </c>
      <c r="E827" s="225">
        <v>833</v>
      </c>
      <c r="F827" s="225">
        <v>2462</v>
      </c>
      <c r="G827" s="225">
        <v>5587</v>
      </c>
      <c r="H827" s="225">
        <v>8049</v>
      </c>
      <c r="I827" s="602">
        <v>35355</v>
      </c>
    </row>
    <row r="828" spans="1:9" ht="24" customHeight="1">
      <c r="A828" s="601" t="s">
        <v>421</v>
      </c>
      <c r="B828" s="245">
        <v>31567</v>
      </c>
      <c r="C828" s="225">
        <v>42752</v>
      </c>
      <c r="D828" s="225">
        <v>74319</v>
      </c>
      <c r="E828" s="225">
        <v>3290</v>
      </c>
      <c r="F828" s="225">
        <v>11068</v>
      </c>
      <c r="G828" s="225">
        <v>16297</v>
      </c>
      <c r="H828" s="225">
        <v>27365</v>
      </c>
      <c r="I828" s="602">
        <v>101684</v>
      </c>
    </row>
    <row r="829" spans="1:9" ht="24" customHeight="1">
      <c r="A829" s="601" t="s">
        <v>340</v>
      </c>
      <c r="B829" s="245">
        <v>8328</v>
      </c>
      <c r="C829" s="225">
        <v>79014</v>
      </c>
      <c r="D829" s="225">
        <v>87342</v>
      </c>
      <c r="E829" s="225">
        <v>6032</v>
      </c>
      <c r="F829" s="225">
        <v>4637</v>
      </c>
      <c r="G829" s="225">
        <v>41211</v>
      </c>
      <c r="H829" s="225">
        <v>45848</v>
      </c>
      <c r="I829" s="602">
        <v>133190</v>
      </c>
    </row>
    <row r="830" spans="1:9" ht="24" customHeight="1">
      <c r="A830" s="601" t="s">
        <v>341</v>
      </c>
      <c r="B830" s="245">
        <v>8427</v>
      </c>
      <c r="C830" s="225">
        <v>13762</v>
      </c>
      <c r="D830" s="225">
        <v>22189</v>
      </c>
      <c r="E830" s="225">
        <v>559</v>
      </c>
      <c r="F830" s="225">
        <v>980</v>
      </c>
      <c r="G830" s="225">
        <v>2688</v>
      </c>
      <c r="H830" s="225">
        <v>3668</v>
      </c>
      <c r="I830" s="602">
        <v>25857</v>
      </c>
    </row>
    <row r="831" spans="1:9" ht="24" customHeight="1">
      <c r="A831" s="601" t="s">
        <v>422</v>
      </c>
      <c r="B831" s="245">
        <v>16755</v>
      </c>
      <c r="C831" s="225">
        <v>92776</v>
      </c>
      <c r="D831" s="225">
        <v>109531</v>
      </c>
      <c r="E831" s="225">
        <v>6591</v>
      </c>
      <c r="F831" s="225">
        <v>5617</v>
      </c>
      <c r="G831" s="225">
        <v>43899</v>
      </c>
      <c r="H831" s="225">
        <v>49516</v>
      </c>
      <c r="I831" s="602">
        <v>159047</v>
      </c>
    </row>
    <row r="832" spans="1:9" ht="24" customHeight="1">
      <c r="A832" s="601" t="s">
        <v>423</v>
      </c>
      <c r="B832" s="245">
        <v>680</v>
      </c>
      <c r="C832" s="225">
        <v>14802</v>
      </c>
      <c r="D832" s="225">
        <v>15482</v>
      </c>
      <c r="E832" s="225">
        <v>504</v>
      </c>
      <c r="F832" s="225">
        <v>256</v>
      </c>
      <c r="G832" s="225">
        <v>4010</v>
      </c>
      <c r="H832" s="225">
        <v>4266</v>
      </c>
      <c r="I832" s="602">
        <v>19748</v>
      </c>
    </row>
    <row r="833" spans="1:9" ht="24" customHeight="1">
      <c r="A833" s="601" t="s">
        <v>344</v>
      </c>
      <c r="B833" s="245">
        <v>1390</v>
      </c>
      <c r="C833" s="225">
        <v>25650</v>
      </c>
      <c r="D833" s="225">
        <v>27040</v>
      </c>
      <c r="E833" s="225">
        <v>433</v>
      </c>
      <c r="F833" s="225">
        <v>5780</v>
      </c>
      <c r="G833" s="225">
        <v>6220</v>
      </c>
      <c r="H833" s="225">
        <v>12000</v>
      </c>
      <c r="I833" s="602">
        <v>39040</v>
      </c>
    </row>
    <row r="834" spans="1:9" ht="24" customHeight="1">
      <c r="A834" s="601" t="s">
        <v>345</v>
      </c>
      <c r="B834" s="245">
        <v>10395</v>
      </c>
      <c r="C834" s="225">
        <v>1589</v>
      </c>
      <c r="D834" s="225">
        <v>11984</v>
      </c>
      <c r="E834" s="225">
        <v>496</v>
      </c>
      <c r="F834" s="225">
        <v>1194</v>
      </c>
      <c r="G834" s="225">
        <v>7918</v>
      </c>
      <c r="H834" s="225">
        <v>9112</v>
      </c>
      <c r="I834" s="602">
        <v>21096</v>
      </c>
    </row>
    <row r="835" spans="1:9" ht="24" customHeight="1">
      <c r="A835" s="601" t="s">
        <v>424</v>
      </c>
      <c r="B835" s="245">
        <v>11785</v>
      </c>
      <c r="C835" s="225">
        <v>27239</v>
      </c>
      <c r="D835" s="225">
        <v>39024</v>
      </c>
      <c r="E835" s="225">
        <v>929</v>
      </c>
      <c r="F835" s="225">
        <v>6974</v>
      </c>
      <c r="G835" s="225">
        <v>14138</v>
      </c>
      <c r="H835" s="225">
        <v>21112</v>
      </c>
      <c r="I835" s="602">
        <v>60136</v>
      </c>
    </row>
    <row r="836" spans="1:9" ht="24" customHeight="1">
      <c r="A836" s="601" t="s">
        <v>425</v>
      </c>
      <c r="B836" s="245">
        <v>7830</v>
      </c>
      <c r="C836" s="225">
        <v>18516</v>
      </c>
      <c r="D836" s="225">
        <v>26346</v>
      </c>
      <c r="E836" s="225">
        <v>379</v>
      </c>
      <c r="F836" s="225">
        <v>3847</v>
      </c>
      <c r="G836" s="225">
        <v>3496</v>
      </c>
      <c r="H836" s="225">
        <v>7343</v>
      </c>
      <c r="I836" s="602">
        <v>33689</v>
      </c>
    </row>
    <row r="837" spans="1:9" ht="24" customHeight="1">
      <c r="A837" s="601" t="s">
        <v>348</v>
      </c>
      <c r="B837" s="245">
        <v>461</v>
      </c>
      <c r="C837" s="225">
        <v>19261</v>
      </c>
      <c r="D837" s="225">
        <v>19722</v>
      </c>
      <c r="E837" s="225">
        <v>225</v>
      </c>
      <c r="F837" s="225">
        <v>2036</v>
      </c>
      <c r="G837" s="225">
        <v>8255</v>
      </c>
      <c r="H837" s="225">
        <v>10291</v>
      </c>
      <c r="I837" s="602">
        <v>30013</v>
      </c>
    </row>
    <row r="838" spans="1:9" ht="24" customHeight="1">
      <c r="A838" s="601" t="s">
        <v>426</v>
      </c>
      <c r="B838" s="245">
        <v>8291</v>
      </c>
      <c r="C838" s="225">
        <v>37777</v>
      </c>
      <c r="D838" s="225">
        <v>46068</v>
      </c>
      <c r="E838" s="225">
        <v>604</v>
      </c>
      <c r="F838" s="225">
        <v>5883</v>
      </c>
      <c r="G838" s="225">
        <v>11751</v>
      </c>
      <c r="H838" s="225">
        <v>17634</v>
      </c>
      <c r="I838" s="602">
        <v>63702</v>
      </c>
    </row>
    <row r="839" spans="1:9" ht="24" customHeight="1">
      <c r="A839" s="601" t="s">
        <v>427</v>
      </c>
      <c r="B839" s="245">
        <v>3134</v>
      </c>
      <c r="C839" s="225">
        <v>11632</v>
      </c>
      <c r="D839" s="225">
        <v>14766</v>
      </c>
      <c r="E839" s="225">
        <v>1172</v>
      </c>
      <c r="F839" s="225">
        <v>1259</v>
      </c>
      <c r="G839" s="225">
        <v>2771</v>
      </c>
      <c r="H839" s="225">
        <v>4030</v>
      </c>
      <c r="I839" s="602">
        <v>18796</v>
      </c>
    </row>
    <row r="840" spans="1:9" ht="24" customHeight="1">
      <c r="A840" s="601" t="s">
        <v>350</v>
      </c>
      <c r="B840" s="245">
        <v>7875</v>
      </c>
      <c r="C840" s="225">
        <v>16442</v>
      </c>
      <c r="D840" s="225">
        <v>24317</v>
      </c>
      <c r="E840" s="225">
        <v>1327</v>
      </c>
      <c r="F840" s="225">
        <v>2270</v>
      </c>
      <c r="G840" s="225">
        <v>5717</v>
      </c>
      <c r="H840" s="225">
        <v>7987</v>
      </c>
      <c r="I840" s="602">
        <v>32304</v>
      </c>
    </row>
    <row r="841" spans="1:9" ht="24" customHeight="1">
      <c r="A841" s="601" t="s">
        <v>351</v>
      </c>
      <c r="B841" s="245">
        <v>4573</v>
      </c>
      <c r="C841" s="225">
        <v>23014</v>
      </c>
      <c r="D841" s="225">
        <v>27587</v>
      </c>
      <c r="E841" s="225">
        <v>1514</v>
      </c>
      <c r="F841" s="225">
        <v>3489</v>
      </c>
      <c r="G841" s="225">
        <v>7884</v>
      </c>
      <c r="H841" s="225">
        <v>11373</v>
      </c>
      <c r="I841" s="602">
        <v>38960</v>
      </c>
    </row>
    <row r="842" spans="1:9" ht="24" customHeight="1">
      <c r="A842" s="601" t="s">
        <v>352</v>
      </c>
      <c r="B842" s="245">
        <v>2175</v>
      </c>
      <c r="C842" s="225">
        <v>10144</v>
      </c>
      <c r="D842" s="225">
        <v>12319</v>
      </c>
      <c r="E842" s="225">
        <v>543</v>
      </c>
      <c r="F842" s="225">
        <v>862</v>
      </c>
      <c r="G842" s="225">
        <v>3675</v>
      </c>
      <c r="H842" s="225">
        <v>4537</v>
      </c>
      <c r="I842" s="602">
        <v>16856</v>
      </c>
    </row>
    <row r="843" spans="1:9" ht="24" customHeight="1">
      <c r="A843" s="601" t="s">
        <v>428</v>
      </c>
      <c r="B843" s="245">
        <v>14623</v>
      </c>
      <c r="C843" s="225">
        <v>49600</v>
      </c>
      <c r="D843" s="225">
        <v>64223</v>
      </c>
      <c r="E843" s="225">
        <v>3384</v>
      </c>
      <c r="F843" s="225">
        <v>6621</v>
      </c>
      <c r="G843" s="225">
        <v>17276</v>
      </c>
      <c r="H843" s="225">
        <v>23897</v>
      </c>
      <c r="I843" s="602">
        <v>88120</v>
      </c>
    </row>
    <row r="844" spans="1:9" ht="24" customHeight="1">
      <c r="A844" s="601" t="s">
        <v>354</v>
      </c>
      <c r="B844" s="245">
        <v>5428</v>
      </c>
      <c r="C844" s="225">
        <v>12469</v>
      </c>
      <c r="D844" s="225">
        <v>17897</v>
      </c>
      <c r="E844" s="225">
        <v>3721</v>
      </c>
      <c r="F844" s="225">
        <v>2868</v>
      </c>
      <c r="G844" s="225">
        <v>2887</v>
      </c>
      <c r="H844" s="225">
        <v>5755</v>
      </c>
      <c r="I844" s="602">
        <v>23652</v>
      </c>
    </row>
    <row r="845" spans="1:9" ht="24" customHeight="1">
      <c r="A845" s="601" t="s">
        <v>355</v>
      </c>
      <c r="B845" s="245">
        <v>38530</v>
      </c>
      <c r="C845" s="225">
        <v>84626</v>
      </c>
      <c r="D845" s="225">
        <v>123156</v>
      </c>
      <c r="E845" s="225">
        <v>6669</v>
      </c>
      <c r="F845" s="225">
        <v>13521</v>
      </c>
      <c r="G845" s="225">
        <v>19768</v>
      </c>
      <c r="H845" s="225">
        <v>33289</v>
      </c>
      <c r="I845" s="602">
        <v>156445</v>
      </c>
    </row>
    <row r="846" spans="1:9" ht="24" customHeight="1">
      <c r="A846" s="601" t="s">
        <v>429</v>
      </c>
      <c r="B846" s="245">
        <v>43958</v>
      </c>
      <c r="C846" s="225">
        <v>97095</v>
      </c>
      <c r="D846" s="225">
        <v>141053</v>
      </c>
      <c r="E846" s="225">
        <v>10390</v>
      </c>
      <c r="F846" s="225">
        <v>16389</v>
      </c>
      <c r="G846" s="225">
        <v>22655</v>
      </c>
      <c r="H846" s="225">
        <v>39044</v>
      </c>
      <c r="I846" s="602">
        <v>180097</v>
      </c>
    </row>
    <row r="847" spans="1:9" ht="24" customHeight="1">
      <c r="A847" s="601" t="s">
        <v>357</v>
      </c>
      <c r="B847" s="245">
        <v>10647</v>
      </c>
      <c r="C847" s="225">
        <v>15610</v>
      </c>
      <c r="D847" s="225">
        <v>26257</v>
      </c>
      <c r="E847" s="225">
        <v>913</v>
      </c>
      <c r="F847" s="225">
        <v>1415</v>
      </c>
      <c r="G847" s="225">
        <v>7789</v>
      </c>
      <c r="H847" s="225">
        <v>9204</v>
      </c>
      <c r="I847" s="602">
        <v>35461</v>
      </c>
    </row>
    <row r="848" spans="1:9" ht="24" customHeight="1">
      <c r="A848" s="601" t="s">
        <v>359</v>
      </c>
      <c r="B848" s="245">
        <v>18153</v>
      </c>
      <c r="C848" s="225">
        <v>44051</v>
      </c>
      <c r="D848" s="225">
        <v>62204</v>
      </c>
      <c r="E848" s="225">
        <v>3083</v>
      </c>
      <c r="F848" s="225">
        <v>8295</v>
      </c>
      <c r="G848" s="225">
        <v>20145</v>
      </c>
      <c r="H848" s="225">
        <v>28440</v>
      </c>
      <c r="I848" s="602">
        <v>90644</v>
      </c>
    </row>
    <row r="849" spans="1:9" ht="24" customHeight="1">
      <c r="A849" s="601" t="s">
        <v>360</v>
      </c>
      <c r="B849" s="245">
        <v>9455</v>
      </c>
      <c r="C849" s="225">
        <v>29726</v>
      </c>
      <c r="D849" s="225">
        <v>39181</v>
      </c>
      <c r="E849" s="225">
        <v>1872</v>
      </c>
      <c r="F849" s="225">
        <v>1789</v>
      </c>
      <c r="G849" s="225">
        <v>11193</v>
      </c>
      <c r="H849" s="225">
        <v>12982</v>
      </c>
      <c r="I849" s="602">
        <v>52163</v>
      </c>
    </row>
    <row r="850" spans="1:9" ht="24" customHeight="1">
      <c r="A850" s="601" t="s">
        <v>430</v>
      </c>
      <c r="B850" s="245">
        <v>38255</v>
      </c>
      <c r="C850" s="225">
        <v>89387</v>
      </c>
      <c r="D850" s="225">
        <v>127642</v>
      </c>
      <c r="E850" s="225">
        <v>5868</v>
      </c>
      <c r="F850" s="225">
        <v>11499</v>
      </c>
      <c r="G850" s="225">
        <v>39127</v>
      </c>
      <c r="H850" s="225">
        <v>50626</v>
      </c>
      <c r="I850" s="602">
        <v>178268</v>
      </c>
    </row>
    <row r="851" spans="1:9" ht="24" customHeight="1">
      <c r="A851" s="601" t="s">
        <v>431</v>
      </c>
      <c r="B851" s="245">
        <v>44566</v>
      </c>
      <c r="C851" s="225">
        <v>46115</v>
      </c>
      <c r="D851" s="225">
        <v>90681</v>
      </c>
      <c r="E851" s="225">
        <v>5010</v>
      </c>
      <c r="F851" s="225">
        <v>5466</v>
      </c>
      <c r="G851" s="225">
        <v>29806</v>
      </c>
      <c r="H851" s="225">
        <v>35272</v>
      </c>
      <c r="I851" s="602">
        <v>125953</v>
      </c>
    </row>
    <row r="852" spans="1:9" ht="24" customHeight="1">
      <c r="A852" s="601" t="s">
        <v>362</v>
      </c>
      <c r="B852" s="245">
        <v>6896</v>
      </c>
      <c r="C852" s="225">
        <v>14644</v>
      </c>
      <c r="D852" s="225">
        <v>21540</v>
      </c>
      <c r="E852" s="225">
        <v>517</v>
      </c>
      <c r="F852" s="225">
        <v>2687</v>
      </c>
      <c r="G852" s="225">
        <v>4704</v>
      </c>
      <c r="H852" s="225">
        <v>7391</v>
      </c>
      <c r="I852" s="602">
        <v>28931</v>
      </c>
    </row>
    <row r="853" spans="1:9" ht="24" customHeight="1">
      <c r="A853" s="601" t="s">
        <v>363</v>
      </c>
      <c r="B853" s="245">
        <v>2487</v>
      </c>
      <c r="C853" s="225">
        <v>19762</v>
      </c>
      <c r="D853" s="225">
        <v>22249</v>
      </c>
      <c r="E853" s="225">
        <v>943</v>
      </c>
      <c r="F853" s="225">
        <v>1247</v>
      </c>
      <c r="G853" s="225">
        <v>4360</v>
      </c>
      <c r="H853" s="225">
        <v>5607</v>
      </c>
      <c r="I853" s="602">
        <v>27856</v>
      </c>
    </row>
    <row r="854" spans="1:9" ht="24" customHeight="1">
      <c r="A854" s="601" t="s">
        <v>365</v>
      </c>
      <c r="B854" s="245">
        <v>17784</v>
      </c>
      <c r="C854" s="225">
        <v>6988</v>
      </c>
      <c r="D854" s="225">
        <v>24772</v>
      </c>
      <c r="E854" s="225">
        <v>932</v>
      </c>
      <c r="F854" s="225">
        <v>3153</v>
      </c>
      <c r="G854" s="225">
        <v>3828</v>
      </c>
      <c r="H854" s="225">
        <v>6981</v>
      </c>
      <c r="I854" s="602">
        <v>31753</v>
      </c>
    </row>
    <row r="855" spans="1:9" ht="24" customHeight="1">
      <c r="A855" s="601" t="s">
        <v>432</v>
      </c>
      <c r="B855" s="245">
        <v>11373</v>
      </c>
      <c r="C855" s="225">
        <v>62625</v>
      </c>
      <c r="D855" s="225">
        <v>73998</v>
      </c>
      <c r="E855" s="225">
        <v>4579</v>
      </c>
      <c r="F855" s="225">
        <v>4540</v>
      </c>
      <c r="G855" s="225">
        <v>38752</v>
      </c>
      <c r="H855" s="225">
        <v>43292</v>
      </c>
      <c r="I855" s="602">
        <v>117290</v>
      </c>
    </row>
    <row r="856" spans="1:9" ht="24" customHeight="1">
      <c r="A856" s="601" t="s">
        <v>433</v>
      </c>
      <c r="B856" s="245">
        <v>38540</v>
      </c>
      <c r="C856" s="225">
        <v>104019</v>
      </c>
      <c r="D856" s="225">
        <v>142559</v>
      </c>
      <c r="E856" s="225">
        <v>6971</v>
      </c>
      <c r="F856" s="225">
        <v>11627</v>
      </c>
      <c r="G856" s="225">
        <v>51644</v>
      </c>
      <c r="H856" s="225">
        <v>63271</v>
      </c>
      <c r="I856" s="602">
        <v>205830</v>
      </c>
    </row>
    <row r="857" spans="1:9" ht="24" customHeight="1">
      <c r="A857" s="601" t="s">
        <v>369</v>
      </c>
      <c r="B857" s="245">
        <v>3890</v>
      </c>
      <c r="C857" s="225">
        <v>18280</v>
      </c>
      <c r="D857" s="225">
        <v>22170</v>
      </c>
      <c r="E857" s="225">
        <v>1035</v>
      </c>
      <c r="F857" s="225">
        <v>2035</v>
      </c>
      <c r="G857" s="225">
        <v>6176</v>
      </c>
      <c r="H857" s="225">
        <v>8212</v>
      </c>
      <c r="I857" s="602">
        <v>30382</v>
      </c>
    </row>
    <row r="858" spans="1:9" ht="24" customHeight="1">
      <c r="A858" s="601" t="s">
        <v>370</v>
      </c>
      <c r="B858" s="245">
        <v>3347</v>
      </c>
      <c r="C858" s="225">
        <v>25868</v>
      </c>
      <c r="D858" s="225">
        <v>29215</v>
      </c>
      <c r="E858" s="225">
        <v>765</v>
      </c>
      <c r="F858" s="225">
        <v>3973</v>
      </c>
      <c r="G858" s="225">
        <v>4986</v>
      </c>
      <c r="H858" s="225">
        <v>8959</v>
      </c>
      <c r="I858" s="602">
        <v>38174</v>
      </c>
    </row>
    <row r="859" spans="1:9" ht="24" customHeight="1">
      <c r="A859" s="601" t="s">
        <v>371</v>
      </c>
      <c r="B859" s="245">
        <v>4272</v>
      </c>
      <c r="C859" s="225">
        <v>17563</v>
      </c>
      <c r="D859" s="225">
        <v>21835</v>
      </c>
      <c r="E859" s="225">
        <v>851</v>
      </c>
      <c r="F859" s="225">
        <v>1441</v>
      </c>
      <c r="G859" s="225">
        <v>4719</v>
      </c>
      <c r="H859" s="225">
        <v>6160</v>
      </c>
      <c r="I859" s="602">
        <v>27995</v>
      </c>
    </row>
    <row r="860" spans="1:9" ht="24" customHeight="1">
      <c r="A860" s="601" t="s">
        <v>434</v>
      </c>
      <c r="B860" s="245">
        <v>11509</v>
      </c>
      <c r="C860" s="225">
        <v>61711</v>
      </c>
      <c r="D860" s="225">
        <v>73220</v>
      </c>
      <c r="E860" s="225">
        <v>2651</v>
      </c>
      <c r="F860" s="225">
        <v>7449</v>
      </c>
      <c r="G860" s="225">
        <v>15881</v>
      </c>
      <c r="H860" s="225">
        <v>23331</v>
      </c>
      <c r="I860" s="602">
        <v>96551</v>
      </c>
    </row>
    <row r="861" spans="1:9" ht="24" customHeight="1">
      <c r="A861" s="601" t="s">
        <v>373</v>
      </c>
      <c r="B861" s="245">
        <v>6305</v>
      </c>
      <c r="C861" s="225">
        <v>14916</v>
      </c>
      <c r="D861" s="225">
        <v>21221</v>
      </c>
      <c r="E861" s="225">
        <v>828</v>
      </c>
      <c r="F861" s="225">
        <v>1945</v>
      </c>
      <c r="G861" s="225">
        <v>4753</v>
      </c>
      <c r="H861" s="225">
        <v>6698</v>
      </c>
      <c r="I861" s="602">
        <v>27919</v>
      </c>
    </row>
    <row r="862" spans="1:9" ht="24" customHeight="1">
      <c r="A862" s="601" t="s">
        <v>374</v>
      </c>
      <c r="B862" s="245">
        <v>8233</v>
      </c>
      <c r="C862" s="225">
        <v>19550</v>
      </c>
      <c r="D862" s="225">
        <v>27783</v>
      </c>
      <c r="E862" s="225">
        <v>1616</v>
      </c>
      <c r="F862" s="225">
        <v>2985</v>
      </c>
      <c r="G862" s="225">
        <v>6679</v>
      </c>
      <c r="H862" s="225">
        <v>9664</v>
      </c>
      <c r="I862" s="602">
        <v>37447</v>
      </c>
    </row>
    <row r="863" spans="1:9" ht="24" customHeight="1">
      <c r="A863" s="601" t="s">
        <v>375</v>
      </c>
      <c r="B863" s="245">
        <v>16485</v>
      </c>
      <c r="C863" s="225">
        <v>12223</v>
      </c>
      <c r="D863" s="225">
        <v>28708</v>
      </c>
      <c r="E863" s="225">
        <v>260</v>
      </c>
      <c r="F863" s="225">
        <v>1242</v>
      </c>
      <c r="G863" s="225">
        <v>3876</v>
      </c>
      <c r="H863" s="225">
        <v>5118</v>
      </c>
      <c r="I863" s="602">
        <v>33826</v>
      </c>
    </row>
    <row r="864" spans="1:9" ht="24" customHeight="1">
      <c r="A864" s="601" t="s">
        <v>435</v>
      </c>
      <c r="B864" s="245">
        <v>31023</v>
      </c>
      <c r="C864" s="225">
        <v>46689</v>
      </c>
      <c r="D864" s="225">
        <v>77712</v>
      </c>
      <c r="E864" s="225">
        <v>2704</v>
      </c>
      <c r="F864" s="225">
        <v>6172</v>
      </c>
      <c r="G864" s="225">
        <v>15308</v>
      </c>
      <c r="H864" s="225">
        <v>21480</v>
      </c>
      <c r="I864" s="602">
        <v>99192</v>
      </c>
    </row>
    <row r="865" spans="1:9" ht="24" customHeight="1">
      <c r="A865" s="601" t="s">
        <v>377</v>
      </c>
      <c r="B865" s="245">
        <v>5712</v>
      </c>
      <c r="C865" s="225">
        <v>10731</v>
      </c>
      <c r="D865" s="225">
        <v>16443</v>
      </c>
      <c r="E865" s="225">
        <v>1064</v>
      </c>
      <c r="F865" s="225">
        <v>1315</v>
      </c>
      <c r="G865" s="225">
        <v>4037</v>
      </c>
      <c r="H865" s="225">
        <v>5352</v>
      </c>
      <c r="I865" s="602">
        <v>21795</v>
      </c>
    </row>
    <row r="866" spans="1:9" ht="24" customHeight="1">
      <c r="A866" s="601" t="s">
        <v>378</v>
      </c>
      <c r="B866" s="245">
        <v>7302</v>
      </c>
      <c r="C866" s="225">
        <v>11064</v>
      </c>
      <c r="D866" s="225">
        <v>18366</v>
      </c>
      <c r="E866" s="225">
        <v>891</v>
      </c>
      <c r="F866" s="225">
        <v>2170</v>
      </c>
      <c r="G866" s="225">
        <v>7875</v>
      </c>
      <c r="H866" s="225">
        <v>10045</v>
      </c>
      <c r="I866" s="602">
        <v>28411</v>
      </c>
    </row>
    <row r="867" spans="1:9" ht="24" customHeight="1">
      <c r="A867" s="601" t="s">
        <v>436</v>
      </c>
      <c r="B867" s="245">
        <v>13014</v>
      </c>
      <c r="C867" s="225">
        <v>21795</v>
      </c>
      <c r="D867" s="225">
        <v>34809</v>
      </c>
      <c r="E867" s="225">
        <v>1955</v>
      </c>
      <c r="F867" s="225">
        <v>3485</v>
      </c>
      <c r="G867" s="225">
        <v>11912</v>
      </c>
      <c r="H867" s="225">
        <v>15397</v>
      </c>
      <c r="I867" s="602">
        <v>50206</v>
      </c>
    </row>
    <row r="868" spans="1:9" ht="24" customHeight="1">
      <c r="A868" s="601" t="s">
        <v>380</v>
      </c>
      <c r="B868" s="245">
        <v>16402</v>
      </c>
      <c r="C868" s="225">
        <v>12185</v>
      </c>
      <c r="D868" s="225">
        <v>28587</v>
      </c>
      <c r="E868" s="225">
        <v>217</v>
      </c>
      <c r="F868" s="225">
        <v>3905</v>
      </c>
      <c r="G868" s="225">
        <v>6610</v>
      </c>
      <c r="H868" s="225">
        <v>10515</v>
      </c>
      <c r="I868" s="602">
        <v>39102</v>
      </c>
    </row>
    <row r="869" spans="1:9" ht="24" customHeight="1">
      <c r="A869" s="601" t="s">
        <v>381</v>
      </c>
      <c r="B869" s="245">
        <v>11900</v>
      </c>
      <c r="C869" s="225">
        <v>33300</v>
      </c>
      <c r="D869" s="225">
        <v>45200</v>
      </c>
      <c r="E869" s="225">
        <v>3071</v>
      </c>
      <c r="F869" s="225">
        <v>2600</v>
      </c>
      <c r="G869" s="225">
        <v>13015</v>
      </c>
      <c r="H869" s="225">
        <v>15615</v>
      </c>
      <c r="I869" s="602">
        <v>60815</v>
      </c>
    </row>
    <row r="870" spans="1:9" ht="24" customHeight="1">
      <c r="A870" s="601" t="s">
        <v>437</v>
      </c>
      <c r="B870" s="245">
        <v>28302</v>
      </c>
      <c r="C870" s="225">
        <v>45485</v>
      </c>
      <c r="D870" s="225">
        <v>73787</v>
      </c>
      <c r="E870" s="225">
        <v>3288</v>
      </c>
      <c r="F870" s="225">
        <v>6505</v>
      </c>
      <c r="G870" s="225">
        <v>19625</v>
      </c>
      <c r="H870" s="225">
        <v>26130</v>
      </c>
      <c r="I870" s="602">
        <v>99917</v>
      </c>
    </row>
    <row r="871" spans="1:9" ht="24" customHeight="1">
      <c r="A871" s="601" t="s">
        <v>383</v>
      </c>
      <c r="B871" s="245">
        <v>2944</v>
      </c>
      <c r="C871" s="225">
        <v>4634</v>
      </c>
      <c r="D871" s="225">
        <v>7578</v>
      </c>
      <c r="E871" s="225">
        <v>344</v>
      </c>
      <c r="F871" s="225">
        <v>452</v>
      </c>
      <c r="G871" s="225">
        <v>3119</v>
      </c>
      <c r="H871" s="225">
        <v>3571</v>
      </c>
      <c r="I871" s="602">
        <v>11149</v>
      </c>
    </row>
    <row r="872" spans="1:9" ht="24" customHeight="1">
      <c r="A872" s="601" t="s">
        <v>384</v>
      </c>
      <c r="B872" s="245">
        <v>1728</v>
      </c>
      <c r="C872" s="225">
        <v>5406</v>
      </c>
      <c r="D872" s="225">
        <v>7134</v>
      </c>
      <c r="E872" s="225">
        <v>679</v>
      </c>
      <c r="F872" s="225">
        <v>1531</v>
      </c>
      <c r="G872" s="225">
        <v>2799</v>
      </c>
      <c r="H872" s="225">
        <v>4330</v>
      </c>
      <c r="I872" s="602">
        <v>11464</v>
      </c>
    </row>
    <row r="873" spans="1:9" ht="24" customHeight="1">
      <c r="A873" s="601" t="s">
        <v>385</v>
      </c>
      <c r="B873" s="245">
        <v>30977</v>
      </c>
      <c r="C873" s="225">
        <v>62925</v>
      </c>
      <c r="D873" s="225">
        <v>93902</v>
      </c>
      <c r="E873" s="225">
        <v>4770</v>
      </c>
      <c r="F873" s="225">
        <v>3098</v>
      </c>
      <c r="G873" s="225">
        <v>25900</v>
      </c>
      <c r="H873" s="225">
        <v>28998</v>
      </c>
      <c r="I873" s="602">
        <v>122900</v>
      </c>
    </row>
    <row r="874" spans="1:9" ht="24" customHeight="1">
      <c r="A874" s="601" t="s">
        <v>438</v>
      </c>
      <c r="B874" s="245">
        <v>35649</v>
      </c>
      <c r="C874" s="225">
        <v>72965</v>
      </c>
      <c r="D874" s="225">
        <v>108614</v>
      </c>
      <c r="E874" s="225">
        <v>5793</v>
      </c>
      <c r="F874" s="225">
        <v>5081</v>
      </c>
      <c r="G874" s="225">
        <v>31818</v>
      </c>
      <c r="H874" s="225">
        <v>36899</v>
      </c>
      <c r="I874" s="602">
        <v>145513</v>
      </c>
    </row>
    <row r="875" spans="1:9" ht="24" customHeight="1">
      <c r="A875" s="601" t="s">
        <v>439</v>
      </c>
      <c r="B875" s="245">
        <v>16860</v>
      </c>
      <c r="C875" s="225">
        <v>32775</v>
      </c>
      <c r="D875" s="225">
        <v>49635</v>
      </c>
      <c r="E875" s="225">
        <v>4019</v>
      </c>
      <c r="F875" s="225">
        <v>5880</v>
      </c>
      <c r="G875" s="225">
        <v>23641</v>
      </c>
      <c r="H875" s="225">
        <v>29521</v>
      </c>
      <c r="I875" s="602">
        <v>79156</v>
      </c>
    </row>
    <row r="876" spans="1:9" ht="24" customHeight="1">
      <c r="A876" s="601" t="s">
        <v>390</v>
      </c>
      <c r="B876" s="245">
        <v>12833</v>
      </c>
      <c r="C876" s="225">
        <v>37969</v>
      </c>
      <c r="D876" s="225">
        <v>50802</v>
      </c>
      <c r="E876" s="225">
        <v>2402</v>
      </c>
      <c r="F876" s="225">
        <v>3696</v>
      </c>
      <c r="G876" s="225">
        <v>13834</v>
      </c>
      <c r="H876" s="225">
        <v>17530</v>
      </c>
      <c r="I876" s="602">
        <v>68332</v>
      </c>
    </row>
    <row r="877" spans="1:9" ht="24" customHeight="1">
      <c r="A877" s="601" t="s">
        <v>391</v>
      </c>
      <c r="B877" s="245">
        <v>3655</v>
      </c>
      <c r="C877" s="225">
        <v>8156</v>
      </c>
      <c r="D877" s="225">
        <v>11811</v>
      </c>
      <c r="E877" s="225">
        <v>906</v>
      </c>
      <c r="F877" s="225">
        <v>2881</v>
      </c>
      <c r="G877" s="225">
        <v>2011</v>
      </c>
      <c r="H877" s="225">
        <v>4892</v>
      </c>
      <c r="I877" s="602">
        <v>16703</v>
      </c>
    </row>
    <row r="878" spans="1:9" ht="24" customHeight="1">
      <c r="A878" s="601" t="s">
        <v>440</v>
      </c>
      <c r="B878" s="245">
        <v>16488</v>
      </c>
      <c r="C878" s="225">
        <v>46125</v>
      </c>
      <c r="D878" s="225">
        <v>62613</v>
      </c>
      <c r="E878" s="225">
        <v>3308</v>
      </c>
      <c r="F878" s="225">
        <v>6577</v>
      </c>
      <c r="G878" s="225">
        <v>15845</v>
      </c>
      <c r="H878" s="225">
        <v>22422</v>
      </c>
      <c r="I878" s="602">
        <v>85035</v>
      </c>
    </row>
    <row r="879" spans="1:9" ht="24" customHeight="1">
      <c r="A879" s="601" t="s">
        <v>393</v>
      </c>
      <c r="B879" s="245">
        <v>21832</v>
      </c>
      <c r="C879" s="225">
        <v>52230</v>
      </c>
      <c r="D879" s="225">
        <v>74062</v>
      </c>
      <c r="E879" s="225">
        <v>10967</v>
      </c>
      <c r="F879" s="225">
        <v>2777</v>
      </c>
      <c r="G879" s="225">
        <v>17215</v>
      </c>
      <c r="H879" s="225">
        <v>19992</v>
      </c>
      <c r="I879" s="602">
        <v>94054</v>
      </c>
    </row>
    <row r="880" spans="1:9" ht="24" customHeight="1">
      <c r="A880" s="601" t="s">
        <v>394</v>
      </c>
      <c r="B880" s="245">
        <v>4448</v>
      </c>
      <c r="C880" s="225">
        <v>8127</v>
      </c>
      <c r="D880" s="225">
        <v>12575</v>
      </c>
      <c r="E880" s="225">
        <v>176</v>
      </c>
      <c r="F880" s="225">
        <v>1485</v>
      </c>
      <c r="G880" s="225">
        <v>2520</v>
      </c>
      <c r="H880" s="225">
        <v>4005</v>
      </c>
      <c r="I880" s="602">
        <v>16580</v>
      </c>
    </row>
    <row r="881" spans="1:9" ht="24" customHeight="1">
      <c r="A881" s="601" t="s">
        <v>396</v>
      </c>
      <c r="B881" s="245">
        <v>3765</v>
      </c>
      <c r="C881" s="225">
        <v>4907</v>
      </c>
      <c r="D881" s="225">
        <v>8672</v>
      </c>
      <c r="E881" s="225">
        <v>477</v>
      </c>
      <c r="F881" s="225">
        <v>537</v>
      </c>
      <c r="G881" s="225">
        <v>3797</v>
      </c>
      <c r="H881" s="225">
        <v>4334</v>
      </c>
      <c r="I881" s="602">
        <v>13006</v>
      </c>
    </row>
    <row r="882" spans="1:9" ht="24" customHeight="1">
      <c r="A882" s="601" t="s">
        <v>441</v>
      </c>
      <c r="B882" s="245">
        <v>30045</v>
      </c>
      <c r="C882" s="225">
        <v>65264</v>
      </c>
      <c r="D882" s="225">
        <v>95309</v>
      </c>
      <c r="E882" s="225">
        <v>11620</v>
      </c>
      <c r="F882" s="225">
        <v>4799</v>
      </c>
      <c r="G882" s="225">
        <v>23532</v>
      </c>
      <c r="H882" s="225">
        <v>28331</v>
      </c>
      <c r="I882" s="602">
        <v>123640</v>
      </c>
    </row>
    <row r="883" spans="1:9" ht="24" customHeight="1">
      <c r="A883" s="601" t="s">
        <v>398</v>
      </c>
      <c r="B883" s="245">
        <v>1593</v>
      </c>
      <c r="C883" s="225">
        <v>5064</v>
      </c>
      <c r="D883" s="225">
        <v>6657</v>
      </c>
      <c r="E883" s="225">
        <v>499</v>
      </c>
      <c r="F883" s="225">
        <v>619</v>
      </c>
      <c r="G883" s="225">
        <v>7921</v>
      </c>
      <c r="H883" s="225">
        <v>8540</v>
      </c>
      <c r="I883" s="602">
        <v>15197</v>
      </c>
    </row>
    <row r="884" spans="1:9" ht="24" customHeight="1">
      <c r="A884" s="601" t="s">
        <v>400</v>
      </c>
      <c r="B884" s="245">
        <v>30110</v>
      </c>
      <c r="C884" s="225">
        <v>45710</v>
      </c>
      <c r="D884" s="225">
        <v>75820</v>
      </c>
      <c r="E884" s="225">
        <v>2487</v>
      </c>
      <c r="F884" s="225">
        <v>5705</v>
      </c>
      <c r="G884" s="225">
        <v>18693</v>
      </c>
      <c r="H884" s="225">
        <v>24398</v>
      </c>
      <c r="I884" s="602">
        <v>100218</v>
      </c>
    </row>
    <row r="885" spans="1:9" ht="24" customHeight="1">
      <c r="A885" s="601" t="s">
        <v>442</v>
      </c>
      <c r="B885" s="245">
        <v>31703</v>
      </c>
      <c r="C885" s="225">
        <v>50774</v>
      </c>
      <c r="D885" s="225">
        <v>82477</v>
      </c>
      <c r="E885" s="225">
        <v>2986</v>
      </c>
      <c r="F885" s="225">
        <v>6324</v>
      </c>
      <c r="G885" s="225">
        <v>26614</v>
      </c>
      <c r="H885" s="225">
        <v>32938</v>
      </c>
      <c r="I885" s="602">
        <v>115415</v>
      </c>
    </row>
    <row r="886" spans="1:9" ht="24" customHeight="1">
      <c r="A886" s="601" t="s">
        <v>443</v>
      </c>
      <c r="B886" s="245">
        <v>6739</v>
      </c>
      <c r="C886" s="225">
        <v>8765</v>
      </c>
      <c r="D886" s="225">
        <v>15504</v>
      </c>
      <c r="E886" s="225">
        <v>800</v>
      </c>
      <c r="F886" s="225">
        <v>3792</v>
      </c>
      <c r="G886" s="225">
        <v>2535</v>
      </c>
      <c r="H886" s="225">
        <v>6327</v>
      </c>
      <c r="I886" s="602">
        <v>21831</v>
      </c>
    </row>
    <row r="887" spans="1:9" ht="24" customHeight="1">
      <c r="A887" s="603" t="s">
        <v>444</v>
      </c>
      <c r="B887" s="604">
        <v>503457</v>
      </c>
      <c r="C887" s="605">
        <v>1122412</v>
      </c>
      <c r="D887" s="605">
        <v>1625869</v>
      </c>
      <c r="E887" s="605">
        <v>86077</v>
      </c>
      <c r="F887" s="605">
        <v>152235</v>
      </c>
      <c r="G887" s="605">
        <v>479599</v>
      </c>
      <c r="H887" s="605">
        <v>631834</v>
      </c>
      <c r="I887" s="606">
        <v>4632848</v>
      </c>
    </row>
    <row r="888" spans="1:9" ht="24" customHeight="1">
      <c r="A888" s="603" t="s">
        <v>445</v>
      </c>
      <c r="B888" s="245">
        <v>27306</v>
      </c>
      <c r="C888" s="225">
        <v>831530</v>
      </c>
      <c r="D888" s="607">
        <v>858836</v>
      </c>
      <c r="E888" s="225">
        <v>29363</v>
      </c>
      <c r="F888" s="225">
        <v>233283</v>
      </c>
      <c r="G888" s="225">
        <v>377082</v>
      </c>
      <c r="H888" s="225">
        <v>610365</v>
      </c>
      <c r="I888" s="602">
        <v>1388201</v>
      </c>
    </row>
    <row r="889" spans="1:9" ht="24" customHeight="1">
      <c r="A889" s="603" t="s">
        <v>446</v>
      </c>
      <c r="B889" s="608"/>
      <c r="C889" s="609"/>
      <c r="D889" s="609"/>
      <c r="E889" s="609"/>
      <c r="F889" s="609"/>
      <c r="G889" s="225">
        <v>2374265</v>
      </c>
      <c r="H889" s="609">
        <v>2374265</v>
      </c>
      <c r="I889" s="602">
        <v>2374265</v>
      </c>
    </row>
    <row r="890" spans="1:9" ht="24" customHeight="1" thickBot="1">
      <c r="A890" s="610" t="s">
        <v>447</v>
      </c>
      <c r="B890" s="611">
        <v>530763</v>
      </c>
      <c r="C890" s="612">
        <v>1953942</v>
      </c>
      <c r="D890" s="612">
        <v>2491839</v>
      </c>
      <c r="E890" s="612">
        <v>115440</v>
      </c>
      <c r="F890" s="613">
        <v>385518</v>
      </c>
      <c r="G890" s="612">
        <v>3230946</v>
      </c>
      <c r="H890" s="612">
        <v>3616464</v>
      </c>
      <c r="I890" s="614">
        <v>6108303</v>
      </c>
    </row>
  </sheetData>
  <mergeCells count="881">
    <mergeCell ref="A817:E817"/>
    <mergeCell ref="B819:D819"/>
    <mergeCell ref="E819:E820"/>
    <mergeCell ref="F819:H819"/>
    <mergeCell ref="N732:N734"/>
    <mergeCell ref="B733:B734"/>
    <mergeCell ref="C733:C734"/>
    <mergeCell ref="D733:D734"/>
    <mergeCell ref="E733:E734"/>
    <mergeCell ref="F733:F734"/>
    <mergeCell ref="G733:G734"/>
    <mergeCell ref="H733:J733"/>
    <mergeCell ref="K733:K734"/>
    <mergeCell ref="L733:L734"/>
    <mergeCell ref="A732:A734"/>
    <mergeCell ref="B732:D732"/>
    <mergeCell ref="E732:J732"/>
    <mergeCell ref="K732:M732"/>
    <mergeCell ref="M733:M734"/>
    <mergeCell ref="L577:P577"/>
    <mergeCell ref="J545:J546"/>
    <mergeCell ref="I538:I539"/>
    <mergeCell ref="G529:G530"/>
    <mergeCell ref="H529:H530"/>
    <mergeCell ref="G541:G542"/>
    <mergeCell ref="H541:H542"/>
    <mergeCell ref="J541:J542"/>
    <mergeCell ref="G532:I532"/>
    <mergeCell ref="G543:G544"/>
    <mergeCell ref="C631:H631"/>
    <mergeCell ref="I631:N631"/>
    <mergeCell ref="U631:Z631"/>
    <mergeCell ref="A622:B622"/>
    <mergeCell ref="A623:B623"/>
    <mergeCell ref="O631:T631"/>
    <mergeCell ref="A618:B618"/>
    <mergeCell ref="A619:B619"/>
    <mergeCell ref="A620:B620"/>
    <mergeCell ref="A621:B621"/>
    <mergeCell ref="A313:A314"/>
    <mergeCell ref="B313:F313"/>
    <mergeCell ref="I313:M313"/>
    <mergeCell ref="A327:A328"/>
    <mergeCell ref="B327:F327"/>
    <mergeCell ref="I320:I321"/>
    <mergeCell ref="J320:J321"/>
    <mergeCell ref="K320:K321"/>
    <mergeCell ref="L317:L318"/>
    <mergeCell ref="I315:I316"/>
    <mergeCell ref="A481:O481"/>
    <mergeCell ref="A377:O377"/>
    <mergeCell ref="A325:O325"/>
    <mergeCell ref="A362:O362"/>
    <mergeCell ref="A464:B464"/>
    <mergeCell ref="A465:B465"/>
    <mergeCell ref="A466:B466"/>
    <mergeCell ref="A468:A469"/>
    <mergeCell ref="B468:F468"/>
    <mergeCell ref="J373:J374"/>
    <mergeCell ref="K215:K216"/>
    <mergeCell ref="L215:L216"/>
    <mergeCell ref="M215:M216"/>
    <mergeCell ref="I213:I214"/>
    <mergeCell ref="I215:I216"/>
    <mergeCell ref="D298:D299"/>
    <mergeCell ref="E298:E299"/>
    <mergeCell ref="J283:J284"/>
    <mergeCell ref="J215:J216"/>
    <mergeCell ref="C308:C309"/>
    <mergeCell ref="A231:O231"/>
    <mergeCell ref="A287:O287"/>
    <mergeCell ref="A259:O259"/>
    <mergeCell ref="A303:E303"/>
    <mergeCell ref="A304:E304"/>
    <mergeCell ref="A305:E305"/>
    <mergeCell ref="I257:I258"/>
    <mergeCell ref="M285:M286"/>
    <mergeCell ref="I283:I284"/>
    <mergeCell ref="B520:E520"/>
    <mergeCell ref="G520:J520"/>
    <mergeCell ref="M84:M85"/>
    <mergeCell ref="I87:I88"/>
    <mergeCell ref="A127:F127"/>
    <mergeCell ref="A103:K103"/>
    <mergeCell ref="J93:J94"/>
    <mergeCell ref="J95:J96"/>
    <mergeCell ref="A151:F151"/>
    <mergeCell ref="A117:K117"/>
    <mergeCell ref="J213:J214"/>
    <mergeCell ref="K213:K214"/>
    <mergeCell ref="L213:L214"/>
    <mergeCell ref="M208:M209"/>
    <mergeCell ref="M211:M212"/>
    <mergeCell ref="M213:M214"/>
    <mergeCell ref="I211:I212"/>
    <mergeCell ref="J211:J212"/>
    <mergeCell ref="K211:K212"/>
    <mergeCell ref="L211:L212"/>
    <mergeCell ref="I208:I209"/>
    <mergeCell ref="J208:J209"/>
    <mergeCell ref="K208:K209"/>
    <mergeCell ref="L208:L209"/>
    <mergeCell ref="A204:A205"/>
    <mergeCell ref="B204:F204"/>
    <mergeCell ref="I204:M204"/>
    <mergeCell ref="I206:I207"/>
    <mergeCell ref="J206:J207"/>
    <mergeCell ref="K206:K207"/>
    <mergeCell ref="L206:L207"/>
    <mergeCell ref="M206:M207"/>
    <mergeCell ref="M185:M186"/>
    <mergeCell ref="I187:I188"/>
    <mergeCell ref="J187:J188"/>
    <mergeCell ref="K187:K188"/>
    <mergeCell ref="L187:L188"/>
    <mergeCell ref="M187:M188"/>
    <mergeCell ref="I185:I186"/>
    <mergeCell ref="J185:J186"/>
    <mergeCell ref="K185:K186"/>
    <mergeCell ref="L185:L186"/>
    <mergeCell ref="M180:M181"/>
    <mergeCell ref="I183:I184"/>
    <mergeCell ref="J183:J184"/>
    <mergeCell ref="K183:K184"/>
    <mergeCell ref="L183:L184"/>
    <mergeCell ref="M183:M184"/>
    <mergeCell ref="I180:I181"/>
    <mergeCell ref="J180:J181"/>
    <mergeCell ref="K180:K181"/>
    <mergeCell ref="L180:L181"/>
    <mergeCell ref="A176:A177"/>
    <mergeCell ref="B176:F176"/>
    <mergeCell ref="I176:M176"/>
    <mergeCell ref="I178:I179"/>
    <mergeCell ref="J178:J179"/>
    <mergeCell ref="K178:K179"/>
    <mergeCell ref="L178:L179"/>
    <mergeCell ref="M178:M179"/>
    <mergeCell ref="M162:M163"/>
    <mergeCell ref="I164:I165"/>
    <mergeCell ref="J164:J165"/>
    <mergeCell ref="K164:K165"/>
    <mergeCell ref="L164:L165"/>
    <mergeCell ref="M164:M165"/>
    <mergeCell ref="I162:I163"/>
    <mergeCell ref="J162:J163"/>
    <mergeCell ref="K162:K163"/>
    <mergeCell ref="L162:L163"/>
    <mergeCell ref="M157:M158"/>
    <mergeCell ref="I160:I161"/>
    <mergeCell ref="J160:J161"/>
    <mergeCell ref="K160:K161"/>
    <mergeCell ref="L160:L161"/>
    <mergeCell ref="M160:M161"/>
    <mergeCell ref="I157:I158"/>
    <mergeCell ref="J157:J158"/>
    <mergeCell ref="K157:K158"/>
    <mergeCell ref="L157:L158"/>
    <mergeCell ref="A153:A154"/>
    <mergeCell ref="B153:F153"/>
    <mergeCell ref="I153:M153"/>
    <mergeCell ref="I155:I156"/>
    <mergeCell ref="J155:J156"/>
    <mergeCell ref="K155:K156"/>
    <mergeCell ref="L155:L156"/>
    <mergeCell ref="M155:M156"/>
    <mergeCell ref="M140:M141"/>
    <mergeCell ref="I138:I139"/>
    <mergeCell ref="J138:J139"/>
    <mergeCell ref="K138:K139"/>
    <mergeCell ref="L138:L139"/>
    <mergeCell ref="M138:M139"/>
    <mergeCell ref="I140:I141"/>
    <mergeCell ref="J140:J141"/>
    <mergeCell ref="K140:K141"/>
    <mergeCell ref="L140:L141"/>
    <mergeCell ref="M133:M134"/>
    <mergeCell ref="I136:I137"/>
    <mergeCell ref="J136:J137"/>
    <mergeCell ref="K136:K137"/>
    <mergeCell ref="L136:L137"/>
    <mergeCell ref="M136:M137"/>
    <mergeCell ref="I133:I134"/>
    <mergeCell ref="J133:J134"/>
    <mergeCell ref="K133:K134"/>
    <mergeCell ref="L133:L134"/>
    <mergeCell ref="A129:A130"/>
    <mergeCell ref="B129:F129"/>
    <mergeCell ref="I129:M129"/>
    <mergeCell ref="I131:I132"/>
    <mergeCell ref="J131:J132"/>
    <mergeCell ref="K131:K132"/>
    <mergeCell ref="L131:L132"/>
    <mergeCell ref="M131:M132"/>
    <mergeCell ref="A91:A92"/>
    <mergeCell ref="B91:E91"/>
    <mergeCell ref="G91:J91"/>
    <mergeCell ref="G93:G94"/>
    <mergeCell ref="H93:H94"/>
    <mergeCell ref="J115:J116"/>
    <mergeCell ref="B105:E105"/>
    <mergeCell ref="G105:J105"/>
    <mergeCell ref="A119:A120"/>
    <mergeCell ref="B119:F119"/>
    <mergeCell ref="G115:G116"/>
    <mergeCell ref="H115:H116"/>
    <mergeCell ref="I115:I116"/>
    <mergeCell ref="A105:A106"/>
    <mergeCell ref="G107:G108"/>
    <mergeCell ref="A311:F311"/>
    <mergeCell ref="B289:B290"/>
    <mergeCell ref="C289:C290"/>
    <mergeCell ref="D289:D290"/>
    <mergeCell ref="E289:E290"/>
    <mergeCell ref="A296:E296"/>
    <mergeCell ref="B298:B299"/>
    <mergeCell ref="C298:C299"/>
    <mergeCell ref="A307:B307"/>
    <mergeCell ref="A308:A310"/>
    <mergeCell ref="G95:G96"/>
    <mergeCell ref="H95:H96"/>
    <mergeCell ref="I95:I96"/>
    <mergeCell ref="G98:G99"/>
    <mergeCell ref="I98:I99"/>
    <mergeCell ref="A143:A144"/>
    <mergeCell ref="B143:F143"/>
    <mergeCell ref="A294:E294"/>
    <mergeCell ref="A295:E295"/>
    <mergeCell ref="A274:A275"/>
    <mergeCell ref="B274:F274"/>
    <mergeCell ref="A247:A248"/>
    <mergeCell ref="B247:F247"/>
    <mergeCell ref="A218:A219"/>
    <mergeCell ref="B218:F218"/>
    <mergeCell ref="H107:H108"/>
    <mergeCell ref="I107:I108"/>
    <mergeCell ref="M87:M88"/>
    <mergeCell ref="J107:J108"/>
    <mergeCell ref="A89:O89"/>
    <mergeCell ref="J98:J99"/>
    <mergeCell ref="G101:G102"/>
    <mergeCell ref="H101:H102"/>
    <mergeCell ref="J101:J102"/>
    <mergeCell ref="H98:H99"/>
    <mergeCell ref="J109:J110"/>
    <mergeCell ref="G112:G113"/>
    <mergeCell ref="H112:H113"/>
    <mergeCell ref="I112:I113"/>
    <mergeCell ref="J112:J113"/>
    <mergeCell ref="G109:G110"/>
    <mergeCell ref="H109:H110"/>
    <mergeCell ref="I109:I110"/>
    <mergeCell ref="K84:K85"/>
    <mergeCell ref="L84:L85"/>
    <mergeCell ref="J87:J88"/>
    <mergeCell ref="K87:K88"/>
    <mergeCell ref="L87:L88"/>
    <mergeCell ref="M79:M80"/>
    <mergeCell ref="I81:I82"/>
    <mergeCell ref="J81:J82"/>
    <mergeCell ref="K81:K82"/>
    <mergeCell ref="L81:L82"/>
    <mergeCell ref="M81:M82"/>
    <mergeCell ref="I79:I80"/>
    <mergeCell ref="J79:J80"/>
    <mergeCell ref="K79:K80"/>
    <mergeCell ref="L79:L80"/>
    <mergeCell ref="M73:M74"/>
    <mergeCell ref="A77:A78"/>
    <mergeCell ref="B77:F77"/>
    <mergeCell ref="I77:M77"/>
    <mergeCell ref="I73:I74"/>
    <mergeCell ref="J73:J74"/>
    <mergeCell ref="K73:K74"/>
    <mergeCell ref="L73:L74"/>
    <mergeCell ref="A75:O75"/>
    <mergeCell ref="M70:M71"/>
    <mergeCell ref="I67:I68"/>
    <mergeCell ref="J67:J68"/>
    <mergeCell ref="K67:K68"/>
    <mergeCell ref="L67:L68"/>
    <mergeCell ref="I70:I71"/>
    <mergeCell ref="J70:J71"/>
    <mergeCell ref="K70:K71"/>
    <mergeCell ref="L70:L71"/>
    <mergeCell ref="M67:M68"/>
    <mergeCell ref="M65:M66"/>
    <mergeCell ref="A47:O47"/>
    <mergeCell ref="A63:A64"/>
    <mergeCell ref="B63:F63"/>
    <mergeCell ref="I63:M63"/>
    <mergeCell ref="I51:I52"/>
    <mergeCell ref="I42:I43"/>
    <mergeCell ref="K42:K43"/>
    <mergeCell ref="K65:K66"/>
    <mergeCell ref="L65:L66"/>
    <mergeCell ref="J45:J46"/>
    <mergeCell ref="J23:J24"/>
    <mergeCell ref="M37:M38"/>
    <mergeCell ref="M39:M40"/>
    <mergeCell ref="J42:J43"/>
    <mergeCell ref="M42:M43"/>
    <mergeCell ref="B21:F21"/>
    <mergeCell ref="I45:I46"/>
    <mergeCell ref="I23:I24"/>
    <mergeCell ref="I39:I40"/>
    <mergeCell ref="I37:I38"/>
    <mergeCell ref="I25:I26"/>
    <mergeCell ref="I31:I32"/>
    <mergeCell ref="I21:M21"/>
    <mergeCell ref="K45:K46"/>
    <mergeCell ref="M45:M46"/>
    <mergeCell ref="I84:I85"/>
    <mergeCell ref="J84:J85"/>
    <mergeCell ref="I93:I94"/>
    <mergeCell ref="I65:I66"/>
    <mergeCell ref="J31:J32"/>
    <mergeCell ref="K31:K32"/>
    <mergeCell ref="K23:K24"/>
    <mergeCell ref="L23:L24"/>
    <mergeCell ref="J39:J40"/>
    <mergeCell ref="K39:K40"/>
    <mergeCell ref="L39:L40"/>
    <mergeCell ref="J37:J38"/>
    <mergeCell ref="K37:K38"/>
    <mergeCell ref="L37:L38"/>
    <mergeCell ref="I56:I57"/>
    <mergeCell ref="M60:M61"/>
    <mergeCell ref="A35:A36"/>
    <mergeCell ref="B35:F35"/>
    <mergeCell ref="I35:M35"/>
    <mergeCell ref="I60:I61"/>
    <mergeCell ref="J60:J61"/>
    <mergeCell ref="K60:K61"/>
    <mergeCell ref="L60:L61"/>
    <mergeCell ref="M58:M59"/>
    <mergeCell ref="I58:I59"/>
    <mergeCell ref="J58:J59"/>
    <mergeCell ref="K58:K59"/>
    <mergeCell ref="L58:L59"/>
    <mergeCell ref="J53:J54"/>
    <mergeCell ref="K53:K54"/>
    <mergeCell ref="L53:L54"/>
    <mergeCell ref="L56:L57"/>
    <mergeCell ref="K56:K57"/>
    <mergeCell ref="M28:M29"/>
    <mergeCell ref="M31:M32"/>
    <mergeCell ref="M23:M24"/>
    <mergeCell ref="K51:K52"/>
    <mergeCell ref="L51:L52"/>
    <mergeCell ref="I17:I18"/>
    <mergeCell ref="J17:J18"/>
    <mergeCell ref="K17:K18"/>
    <mergeCell ref="L17:L18"/>
    <mergeCell ref="K373:K374"/>
    <mergeCell ref="J366:J367"/>
    <mergeCell ref="K366:K367"/>
    <mergeCell ref="I373:I374"/>
    <mergeCell ref="J315:J316"/>
    <mergeCell ref="K315:K316"/>
    <mergeCell ref="J278:J279"/>
    <mergeCell ref="K278:K279"/>
    <mergeCell ref="J257:J258"/>
    <mergeCell ref="M315:M316"/>
    <mergeCell ref="L283:L284"/>
    <mergeCell ref="M283:M284"/>
    <mergeCell ref="L285:L286"/>
    <mergeCell ref="K265:K266"/>
    <mergeCell ref="K268:K269"/>
    <mergeCell ref="K257:K258"/>
    <mergeCell ref="I274:M274"/>
    <mergeCell ref="I276:I277"/>
    <mergeCell ref="I281:I282"/>
    <mergeCell ref="J281:J282"/>
    <mergeCell ref="K281:K282"/>
    <mergeCell ref="I317:I318"/>
    <mergeCell ref="J317:J318"/>
    <mergeCell ref="K317:K318"/>
    <mergeCell ref="K283:K284"/>
    <mergeCell ref="I285:I286"/>
    <mergeCell ref="J285:J286"/>
    <mergeCell ref="K285:K286"/>
    <mergeCell ref="I278:I279"/>
    <mergeCell ref="L320:L321"/>
    <mergeCell ref="M320:M321"/>
    <mergeCell ref="L257:L258"/>
    <mergeCell ref="M257:M258"/>
    <mergeCell ref="M278:M279"/>
    <mergeCell ref="L281:L282"/>
    <mergeCell ref="M281:M282"/>
    <mergeCell ref="L278:L279"/>
    <mergeCell ref="M317:M318"/>
    <mergeCell ref="M323:M324"/>
    <mergeCell ref="I323:I324"/>
    <mergeCell ref="J323:J324"/>
    <mergeCell ref="K323:K324"/>
    <mergeCell ref="L323:L324"/>
    <mergeCell ref="J276:J277"/>
    <mergeCell ref="K276:K277"/>
    <mergeCell ref="L276:L277"/>
    <mergeCell ref="M276:M277"/>
    <mergeCell ref="M251:M252"/>
    <mergeCell ref="I254:I255"/>
    <mergeCell ref="J254:J255"/>
    <mergeCell ref="K254:K255"/>
    <mergeCell ref="L254:L255"/>
    <mergeCell ref="M254:M255"/>
    <mergeCell ref="I251:I252"/>
    <mergeCell ref="J251:J252"/>
    <mergeCell ref="K251:K252"/>
    <mergeCell ref="L251:L252"/>
    <mergeCell ref="I247:M247"/>
    <mergeCell ref="I249:I250"/>
    <mergeCell ref="J249:J250"/>
    <mergeCell ref="K249:K250"/>
    <mergeCell ref="L249:L250"/>
    <mergeCell ref="M249:M250"/>
    <mergeCell ref="I218:M218"/>
    <mergeCell ref="I220:I221"/>
    <mergeCell ref="J220:J221"/>
    <mergeCell ref="K220:K221"/>
    <mergeCell ref="M220:M221"/>
    <mergeCell ref="L220:L221"/>
    <mergeCell ref="M229:M230"/>
    <mergeCell ref="I227:I228"/>
    <mergeCell ref="J227:J228"/>
    <mergeCell ref="K227:K228"/>
    <mergeCell ref="M227:M228"/>
    <mergeCell ref="L229:L230"/>
    <mergeCell ref="I229:I230"/>
    <mergeCell ref="J229:J230"/>
    <mergeCell ref="K229:K230"/>
    <mergeCell ref="L227:L228"/>
    <mergeCell ref="A336:A337"/>
    <mergeCell ref="B336:F336"/>
    <mergeCell ref="I336:M336"/>
    <mergeCell ref="I338:I339"/>
    <mergeCell ref="J338:J339"/>
    <mergeCell ref="K338:K339"/>
    <mergeCell ref="L338:L339"/>
    <mergeCell ref="M338:M339"/>
    <mergeCell ref="M340:M341"/>
    <mergeCell ref="I343:I344"/>
    <mergeCell ref="J343:J344"/>
    <mergeCell ref="K343:K344"/>
    <mergeCell ref="L343:L344"/>
    <mergeCell ref="M343:M344"/>
    <mergeCell ref="I340:I341"/>
    <mergeCell ref="J340:J341"/>
    <mergeCell ref="K340:K341"/>
    <mergeCell ref="L340:L341"/>
    <mergeCell ref="M345:M346"/>
    <mergeCell ref="I347:I348"/>
    <mergeCell ref="J347:J348"/>
    <mergeCell ref="K347:K348"/>
    <mergeCell ref="L347:L348"/>
    <mergeCell ref="M347:M348"/>
    <mergeCell ref="I345:I346"/>
    <mergeCell ref="J345:J346"/>
    <mergeCell ref="K345:K346"/>
    <mergeCell ref="L345:L346"/>
    <mergeCell ref="L354:L355"/>
    <mergeCell ref="A350:A351"/>
    <mergeCell ref="B350:F350"/>
    <mergeCell ref="I350:M350"/>
    <mergeCell ref="I352:I353"/>
    <mergeCell ref="J352:J353"/>
    <mergeCell ref="K352:K353"/>
    <mergeCell ref="L352:L353"/>
    <mergeCell ref="M352:M353"/>
    <mergeCell ref="L360:L361"/>
    <mergeCell ref="M354:M355"/>
    <mergeCell ref="I357:I358"/>
    <mergeCell ref="J357:J358"/>
    <mergeCell ref="K357:K358"/>
    <mergeCell ref="L357:L358"/>
    <mergeCell ref="M357:M358"/>
    <mergeCell ref="I354:I355"/>
    <mergeCell ref="J354:J355"/>
    <mergeCell ref="K354:K355"/>
    <mergeCell ref="L366:L367"/>
    <mergeCell ref="M360:M361"/>
    <mergeCell ref="I371:I372"/>
    <mergeCell ref="J371:J372"/>
    <mergeCell ref="K371:K372"/>
    <mergeCell ref="M366:M367"/>
    <mergeCell ref="I368:I369"/>
    <mergeCell ref="J368:J369"/>
    <mergeCell ref="K368:K369"/>
    <mergeCell ref="L368:L369"/>
    <mergeCell ref="J383:J384"/>
    <mergeCell ref="K383:K384"/>
    <mergeCell ref="M368:M369"/>
    <mergeCell ref="I366:I367"/>
    <mergeCell ref="I379:M379"/>
    <mergeCell ref="M371:M372"/>
    <mergeCell ref="I375:I376"/>
    <mergeCell ref="J375:J376"/>
    <mergeCell ref="K375:K376"/>
    <mergeCell ref="L375:L376"/>
    <mergeCell ref="M423:M424"/>
    <mergeCell ref="K453:K454"/>
    <mergeCell ref="L453:L454"/>
    <mergeCell ref="I451:I452"/>
    <mergeCell ref="J451:J452"/>
    <mergeCell ref="K451:K452"/>
    <mergeCell ref="L451:L452"/>
    <mergeCell ref="A429:O429"/>
    <mergeCell ref="J426:J427"/>
    <mergeCell ref="K426:K427"/>
    <mergeCell ref="L385:L386"/>
    <mergeCell ref="M418:M419"/>
    <mergeCell ref="M420:M421"/>
    <mergeCell ref="A400:O400"/>
    <mergeCell ref="A409:A410"/>
    <mergeCell ref="A411:A412"/>
    <mergeCell ref="I416:M416"/>
    <mergeCell ref="I418:I419"/>
    <mergeCell ref="J418:J419"/>
    <mergeCell ref="M9:M10"/>
    <mergeCell ref="I529:I530"/>
    <mergeCell ref="J529:J530"/>
    <mergeCell ref="K411:K412"/>
    <mergeCell ref="K458:K459"/>
    <mergeCell ref="I456:I457"/>
    <mergeCell ref="J456:J457"/>
    <mergeCell ref="K456:K457"/>
    <mergeCell ref="I453:I454"/>
    <mergeCell ref="J453:J454"/>
    <mergeCell ref="J9:J10"/>
    <mergeCell ref="I385:I386"/>
    <mergeCell ref="J385:J386"/>
    <mergeCell ref="I381:I382"/>
    <mergeCell ref="J381:J382"/>
    <mergeCell ref="J244:J245"/>
    <mergeCell ref="I244:I245"/>
    <mergeCell ref="I14:I15"/>
    <mergeCell ref="I101:I102"/>
    <mergeCell ref="I383:I384"/>
    <mergeCell ref="B364:F364"/>
    <mergeCell ref="A416:A417"/>
    <mergeCell ref="B416:F416"/>
    <mergeCell ref="I9:I10"/>
    <mergeCell ref="A379:A380"/>
    <mergeCell ref="B379:F379"/>
    <mergeCell ref="I364:M364"/>
    <mergeCell ref="I360:I361"/>
    <mergeCell ref="J360:J361"/>
    <mergeCell ref="K360:K361"/>
    <mergeCell ref="M11:M12"/>
    <mergeCell ref="A167:A168"/>
    <mergeCell ref="B167:F167"/>
    <mergeCell ref="A190:A191"/>
    <mergeCell ref="B190:F190"/>
    <mergeCell ref="L31:L32"/>
    <mergeCell ref="I28:I29"/>
    <mergeCell ref="A19:O19"/>
    <mergeCell ref="J11:J12"/>
    <mergeCell ref="K11:K12"/>
    <mergeCell ref="L418:L419"/>
    <mergeCell ref="A7:A8"/>
    <mergeCell ref="B7:F7"/>
    <mergeCell ref="J28:J29"/>
    <mergeCell ref="K28:K29"/>
    <mergeCell ref="K9:K10"/>
    <mergeCell ref="A21:A22"/>
    <mergeCell ref="J25:J26"/>
    <mergeCell ref="K25:K26"/>
    <mergeCell ref="A364:A365"/>
    <mergeCell ref="L411:L412"/>
    <mergeCell ref="K409:K410"/>
    <mergeCell ref="L409:L410"/>
    <mergeCell ref="A402:B403"/>
    <mergeCell ref="C402:G402"/>
    <mergeCell ref="J402:N402"/>
    <mergeCell ref="K406:K407"/>
    <mergeCell ref="L406:L407"/>
    <mergeCell ref="A404:A405"/>
    <mergeCell ref="A406:A407"/>
    <mergeCell ref="I7:M7"/>
    <mergeCell ref="N404:N405"/>
    <mergeCell ref="M406:M407"/>
    <mergeCell ref="N406:N407"/>
    <mergeCell ref="L404:L405"/>
    <mergeCell ref="M404:M405"/>
    <mergeCell ref="L28:L29"/>
    <mergeCell ref="I392:I393"/>
    <mergeCell ref="J392:J393"/>
    <mergeCell ref="L9:L10"/>
    <mergeCell ref="M409:M410"/>
    <mergeCell ref="N409:N410"/>
    <mergeCell ref="M411:M412"/>
    <mergeCell ref="N411:N412"/>
    <mergeCell ref="M413:M414"/>
    <mergeCell ref="N413:N414"/>
    <mergeCell ref="A388:A389"/>
    <mergeCell ref="B388:F388"/>
    <mergeCell ref="I388:M388"/>
    <mergeCell ref="A413:A414"/>
    <mergeCell ref="J413:J414"/>
    <mergeCell ref="K413:K414"/>
    <mergeCell ref="L413:L414"/>
    <mergeCell ref="M390:M391"/>
    <mergeCell ref="L392:L393"/>
    <mergeCell ref="M392:M393"/>
    <mergeCell ref="I390:I391"/>
    <mergeCell ref="J390:J391"/>
    <mergeCell ref="K390:K391"/>
    <mergeCell ref="L390:L391"/>
    <mergeCell ref="I395:I396"/>
    <mergeCell ref="J395:J396"/>
    <mergeCell ref="K395:K396"/>
    <mergeCell ref="L395:L396"/>
    <mergeCell ref="I398:I399"/>
    <mergeCell ref="J398:J399"/>
    <mergeCell ref="K398:K399"/>
    <mergeCell ref="L398:L399"/>
    <mergeCell ref="L423:L424"/>
    <mergeCell ref="A432:A434"/>
    <mergeCell ref="I420:I421"/>
    <mergeCell ref="J420:J421"/>
    <mergeCell ref="K420:K421"/>
    <mergeCell ref="L420:L421"/>
    <mergeCell ref="A435:A437"/>
    <mergeCell ref="A439:A441"/>
    <mergeCell ref="I426:I427"/>
    <mergeCell ref="K470:K471"/>
    <mergeCell ref="L470:L471"/>
    <mergeCell ref="M470:M471"/>
    <mergeCell ref="A442:A444"/>
    <mergeCell ref="A445:A447"/>
    <mergeCell ref="K460:K461"/>
    <mergeCell ref="A449:A450"/>
    <mergeCell ref="B449:F449"/>
    <mergeCell ref="I449:M449"/>
    <mergeCell ref="M460:M461"/>
    <mergeCell ref="I472:I473"/>
    <mergeCell ref="J472:J473"/>
    <mergeCell ref="K472:K473"/>
    <mergeCell ref="L472:L473"/>
    <mergeCell ref="M472:M473"/>
    <mergeCell ref="J475:J476"/>
    <mergeCell ref="K475:K476"/>
    <mergeCell ref="L475:L476"/>
    <mergeCell ref="M475:M476"/>
    <mergeCell ref="K479:K480"/>
    <mergeCell ref="L479:L480"/>
    <mergeCell ref="M479:M480"/>
    <mergeCell ref="J477:J478"/>
    <mergeCell ref="K477:K478"/>
    <mergeCell ref="L477:L478"/>
    <mergeCell ref="J479:J480"/>
    <mergeCell ref="L501:L502"/>
    <mergeCell ref="A497:A498"/>
    <mergeCell ref="B497:F497"/>
    <mergeCell ref="I497:M497"/>
    <mergeCell ref="I499:I500"/>
    <mergeCell ref="J499:J500"/>
    <mergeCell ref="K499:K500"/>
    <mergeCell ref="L499:L500"/>
    <mergeCell ref="M501:M502"/>
    <mergeCell ref="L11:L12"/>
    <mergeCell ref="I11:I12"/>
    <mergeCell ref="L42:L43"/>
    <mergeCell ref="M499:M500"/>
    <mergeCell ref="M477:M478"/>
    <mergeCell ref="M426:M427"/>
    <mergeCell ref="M458:M459"/>
    <mergeCell ref="L458:L459"/>
    <mergeCell ref="K501:K502"/>
    <mergeCell ref="I504:I505"/>
    <mergeCell ref="J504:J505"/>
    <mergeCell ref="K504:K505"/>
    <mergeCell ref="L504:L505"/>
    <mergeCell ref="M504:M505"/>
    <mergeCell ref="I501:I502"/>
    <mergeCell ref="L14:L15"/>
    <mergeCell ref="M14:M15"/>
    <mergeCell ref="M17:M18"/>
    <mergeCell ref="M51:M52"/>
    <mergeCell ref="M56:M57"/>
    <mergeCell ref="M25:M26"/>
    <mergeCell ref="L25:L26"/>
    <mergeCell ref="L45:L46"/>
    <mergeCell ref="A534:A535"/>
    <mergeCell ref="I507:I508"/>
    <mergeCell ref="J507:J508"/>
    <mergeCell ref="K507:K508"/>
    <mergeCell ref="B534:E534"/>
    <mergeCell ref="G523:I523"/>
    <mergeCell ref="G528:I528"/>
    <mergeCell ref="G534:J534"/>
    <mergeCell ref="A509:O509"/>
    <mergeCell ref="A520:A521"/>
    <mergeCell ref="M507:M508"/>
    <mergeCell ref="L507:L508"/>
    <mergeCell ref="L522:L523"/>
    <mergeCell ref="L531:L532"/>
    <mergeCell ref="L529:L530"/>
    <mergeCell ref="G525:I525"/>
    <mergeCell ref="M395:M396"/>
    <mergeCell ref="M398:M399"/>
    <mergeCell ref="L373:L374"/>
    <mergeCell ref="M375:M376"/>
    <mergeCell ref="L381:L382"/>
    <mergeCell ref="L383:L384"/>
    <mergeCell ref="M381:M382"/>
    <mergeCell ref="M383:M384"/>
    <mergeCell ref="L460:L461"/>
    <mergeCell ref="M225:M226"/>
    <mergeCell ref="L225:L226"/>
    <mergeCell ref="M222:M223"/>
    <mergeCell ref="L222:L223"/>
    <mergeCell ref="K235:K236"/>
    <mergeCell ref="B233:E233"/>
    <mergeCell ref="H233:K233"/>
    <mergeCell ref="A5:I5"/>
    <mergeCell ref="I225:I226"/>
    <mergeCell ref="J225:J226"/>
    <mergeCell ref="K225:K226"/>
    <mergeCell ref="I222:I223"/>
    <mergeCell ref="J222:J223"/>
    <mergeCell ref="K222:K223"/>
    <mergeCell ref="A233:A234"/>
    <mergeCell ref="H235:H236"/>
    <mergeCell ref="I235:I236"/>
    <mergeCell ref="J235:J236"/>
    <mergeCell ref="K237:K238"/>
    <mergeCell ref="H240:H241"/>
    <mergeCell ref="I240:I241"/>
    <mergeCell ref="J240:J241"/>
    <mergeCell ref="K240:K241"/>
    <mergeCell ref="H237:H238"/>
    <mergeCell ref="I237:I238"/>
    <mergeCell ref="J237:J238"/>
    <mergeCell ref="Q577:S577"/>
    <mergeCell ref="H242:H243"/>
    <mergeCell ref="I242:I243"/>
    <mergeCell ref="J242:J243"/>
    <mergeCell ref="M456:M457"/>
    <mergeCell ref="L456:L457"/>
    <mergeCell ref="L371:L372"/>
    <mergeCell ref="L315:L316"/>
    <mergeCell ref="M385:M386"/>
    <mergeCell ref="M373:M374"/>
    <mergeCell ref="H244:H245"/>
    <mergeCell ref="K242:K243"/>
    <mergeCell ref="M451:M452"/>
    <mergeCell ref="M453:M454"/>
    <mergeCell ref="H268:H269"/>
    <mergeCell ref="I268:I269"/>
    <mergeCell ref="J271:J272"/>
    <mergeCell ref="K404:K405"/>
    <mergeCell ref="J423:J424"/>
    <mergeCell ref="L426:L427"/>
    <mergeCell ref="H271:H272"/>
    <mergeCell ref="I271:I272"/>
    <mergeCell ref="A261:A262"/>
    <mergeCell ref="H263:H264"/>
    <mergeCell ref="I263:I264"/>
    <mergeCell ref="B261:E261"/>
    <mergeCell ref="H261:K261"/>
    <mergeCell ref="I541:I542"/>
    <mergeCell ref="G538:G539"/>
    <mergeCell ref="H538:H539"/>
    <mergeCell ref="H543:H544"/>
    <mergeCell ref="I543:I544"/>
    <mergeCell ref="K244:K245"/>
    <mergeCell ref="G536:G537"/>
    <mergeCell ref="H536:H537"/>
    <mergeCell ref="I536:I537"/>
    <mergeCell ref="H265:H266"/>
    <mergeCell ref="I265:I266"/>
    <mergeCell ref="I468:M468"/>
    <mergeCell ref="I470:I471"/>
    <mergeCell ref="J470:J471"/>
    <mergeCell ref="M487:M488"/>
    <mergeCell ref="J265:J266"/>
    <mergeCell ref="J268:J269"/>
    <mergeCell ref="J458:J459"/>
    <mergeCell ref="K263:K264"/>
    <mergeCell ref="J263:J264"/>
    <mergeCell ref="K423:K424"/>
    <mergeCell ref="K392:K393"/>
    <mergeCell ref="K418:K419"/>
    <mergeCell ref="K385:K386"/>
    <mergeCell ref="K381:K382"/>
    <mergeCell ref="I460:I461"/>
    <mergeCell ref="J404:J405"/>
    <mergeCell ref="J406:J407"/>
    <mergeCell ref="J460:J461"/>
    <mergeCell ref="J14:J15"/>
    <mergeCell ref="J51:J52"/>
    <mergeCell ref="J56:J57"/>
    <mergeCell ref="J65:J66"/>
    <mergeCell ref="A33:O33"/>
    <mergeCell ref="K14:K15"/>
    <mergeCell ref="A49:A50"/>
    <mergeCell ref="M53:M54"/>
    <mergeCell ref="B49:F49"/>
    <mergeCell ref="I49:M49"/>
    <mergeCell ref="I53:I54"/>
    <mergeCell ref="B577:F577"/>
    <mergeCell ref="G577:K577"/>
    <mergeCell ref="I458:I459"/>
    <mergeCell ref="I423:I424"/>
    <mergeCell ref="I479:I480"/>
    <mergeCell ref="I477:I478"/>
    <mergeCell ref="I475:I476"/>
    <mergeCell ref="J409:J410"/>
    <mergeCell ref="J411:J412"/>
    <mergeCell ref="J543:J544"/>
    <mergeCell ref="J536:J537"/>
    <mergeCell ref="J538:J539"/>
    <mergeCell ref="J501:J502"/>
    <mergeCell ref="I549:I575"/>
    <mergeCell ref="J549:K549"/>
    <mergeCell ref="G545:G546"/>
    <mergeCell ref="A549:B549"/>
    <mergeCell ref="C549:C575"/>
    <mergeCell ref="D549:E549"/>
    <mergeCell ref="F549:F574"/>
    <mergeCell ref="H545:H546"/>
    <mergeCell ref="I545:I546"/>
    <mergeCell ref="C591:H591"/>
    <mergeCell ref="I591:N591"/>
    <mergeCell ref="K271:K272"/>
    <mergeCell ref="L527:L528"/>
    <mergeCell ref="L524:L525"/>
    <mergeCell ref="M493:M494"/>
    <mergeCell ref="K490:K491"/>
    <mergeCell ref="L490:L491"/>
    <mergeCell ref="G549:H549"/>
    <mergeCell ref="B548:K548"/>
    <mergeCell ref="J487:J488"/>
    <mergeCell ref="K487:K488"/>
    <mergeCell ref="I490:I491"/>
    <mergeCell ref="J490:J491"/>
    <mergeCell ref="A483:A484"/>
    <mergeCell ref="B483:F483"/>
    <mergeCell ref="I483:M483"/>
    <mergeCell ref="I485:I486"/>
    <mergeCell ref="J485:J486"/>
    <mergeCell ref="K485:K486"/>
    <mergeCell ref="L485:L486"/>
    <mergeCell ref="M485:M486"/>
    <mergeCell ref="A511:A512"/>
    <mergeCell ref="B511:E511"/>
    <mergeCell ref="A495:O495"/>
    <mergeCell ref="L487:L488"/>
    <mergeCell ref="M490:M491"/>
    <mergeCell ref="I493:I494"/>
    <mergeCell ref="J493:J494"/>
    <mergeCell ref="K493:K494"/>
    <mergeCell ref="L493:L494"/>
    <mergeCell ref="I487:I488"/>
    <mergeCell ref="B657:G657"/>
    <mergeCell ref="H657:M657"/>
    <mergeCell ref="N657:S657"/>
    <mergeCell ref="B704:G704"/>
    <mergeCell ref="H704:M704"/>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700:B700"/>
    <mergeCell ref="A701:B701"/>
    <mergeCell ref="A702:B702"/>
    <mergeCell ref="N704:S704"/>
  </mergeCells>
  <printOptions/>
  <pageMargins left="0.42" right="0.47" top="0.32" bottom="0.27" header="0.31"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Országos Széchényi Könyvtár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somogyi.jozsef</dc:creator>
  <cp:keywords/>
  <dc:description/>
  <cp:lastModifiedBy>somogyi.jozsef</cp:lastModifiedBy>
  <cp:lastPrinted>2014-10-08T12:06:16Z</cp:lastPrinted>
  <dcterms:created xsi:type="dcterms:W3CDTF">2014-05-29T09:26:37Z</dcterms:created>
  <dcterms:modified xsi:type="dcterms:W3CDTF">2014-10-28T11:31:41Z</dcterms:modified>
  <cp:category/>
  <cp:version/>
  <cp:contentType/>
  <cp:contentStatus/>
</cp:coreProperties>
</file>